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2035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K24" i="1" s="1"/>
  <c r="L24" i="1" s="1"/>
  <c r="J23" i="1"/>
  <c r="I23" i="1"/>
  <c r="H23" i="1"/>
  <c r="J22" i="1"/>
  <c r="I22" i="1"/>
  <c r="H22" i="1"/>
  <c r="J21" i="1"/>
  <c r="I21" i="1"/>
  <c r="H21" i="1"/>
  <c r="K21" i="1" s="1"/>
  <c r="L21" i="1" s="1"/>
  <c r="J20" i="1"/>
  <c r="I20" i="1"/>
  <c r="H20" i="1"/>
  <c r="K20" i="1" s="1"/>
  <c r="L20" i="1" s="1"/>
  <c r="J19" i="1"/>
  <c r="I19" i="1"/>
  <c r="H19" i="1"/>
  <c r="J18" i="1"/>
  <c r="I18" i="1"/>
  <c r="H18" i="1"/>
  <c r="J17" i="1"/>
  <c r="I17" i="1"/>
  <c r="H17" i="1"/>
  <c r="K17" i="1" s="1"/>
  <c r="L17" i="1" s="1"/>
  <c r="J16" i="1"/>
  <c r="I16" i="1"/>
  <c r="H16" i="1"/>
  <c r="K16" i="1" s="1"/>
  <c r="L16" i="1" s="1"/>
  <c r="J15" i="1"/>
  <c r="I15" i="1"/>
  <c r="H15" i="1"/>
  <c r="J14" i="1"/>
  <c r="I14" i="1"/>
  <c r="H14" i="1"/>
  <c r="K14" i="1" s="1"/>
  <c r="L14" i="1" s="1"/>
  <c r="J13" i="1"/>
  <c r="I13" i="1"/>
  <c r="H13" i="1"/>
  <c r="K13" i="1" s="1"/>
  <c r="L13" i="1" s="1"/>
  <c r="J12" i="1"/>
  <c r="I12" i="1"/>
  <c r="H12" i="1"/>
  <c r="K12" i="1" s="1"/>
  <c r="L12" i="1" s="1"/>
  <c r="J11" i="1"/>
  <c r="I11" i="1"/>
  <c r="H11" i="1"/>
  <c r="J10" i="1"/>
  <c r="I10" i="1"/>
  <c r="H10" i="1"/>
  <c r="K10" i="1" s="1"/>
  <c r="L10" i="1" s="1"/>
  <c r="J9" i="1"/>
  <c r="I9" i="1"/>
  <c r="H9" i="1"/>
  <c r="K9" i="1" s="1"/>
  <c r="L9" i="1" s="1"/>
  <c r="J8" i="1"/>
  <c r="I8" i="1"/>
  <c r="H8" i="1"/>
  <c r="K8" i="1" s="1"/>
  <c r="L8" i="1" s="1"/>
  <c r="J7" i="1"/>
  <c r="I7" i="1"/>
  <c r="H7" i="1"/>
  <c r="K18" i="1" l="1"/>
  <c r="L18" i="1" s="1"/>
  <c r="K7" i="1"/>
  <c r="L7" i="1" s="1"/>
  <c r="K11" i="1"/>
  <c r="L11" i="1" s="1"/>
  <c r="K15" i="1"/>
  <c r="L15" i="1" s="1"/>
  <c r="K19" i="1"/>
  <c r="L19" i="1" s="1"/>
  <c r="K23" i="1"/>
  <c r="L23" i="1" s="1"/>
  <c r="K22" i="1"/>
  <c r="L22" i="1" s="1"/>
  <c r="L3" i="1"/>
</calcChain>
</file>

<file path=xl/sharedStrings.xml><?xml version="1.0" encoding="utf-8"?>
<sst xmlns="http://schemas.openxmlformats.org/spreadsheetml/2006/main" count="77" uniqueCount="58">
  <si>
    <t>Symbol</t>
  </si>
  <si>
    <t>Name</t>
  </si>
  <si>
    <t>Capitalization</t>
  </si>
  <si>
    <t>Yield</t>
  </si>
  <si>
    <t>Debt/Eq.</t>
  </si>
  <si>
    <t>Payout</t>
  </si>
  <si>
    <t>Average</t>
  </si>
  <si>
    <t>Select</t>
  </si>
  <si>
    <t>% Yield</t>
  </si>
  <si>
    <t>Imported data</t>
  </si>
  <si>
    <t>JKL Corp</t>
  </si>
  <si>
    <t>GHI Industries</t>
  </si>
  <si>
    <t>DEF Stuff</t>
  </si>
  <si>
    <t>ABC Thingies</t>
  </si>
  <si>
    <t>MNO Enterprise</t>
  </si>
  <si>
    <t>PQR Bank</t>
  </si>
  <si>
    <t>STU Utilities</t>
  </si>
  <si>
    <t>VWX Products</t>
  </si>
  <si>
    <t>YZ Manufact.</t>
  </si>
  <si>
    <t>ZYX Automotive</t>
  </si>
  <si>
    <t>WVU Foods</t>
  </si>
  <si>
    <t>TSR Drugs</t>
  </si>
  <si>
    <t>QPO Toys</t>
  </si>
  <si>
    <t>NML Shoes</t>
  </si>
  <si>
    <t>KJI Furniture</t>
  </si>
  <si>
    <t>HGF Planes</t>
  </si>
  <si>
    <t>EDC Financial</t>
  </si>
  <si>
    <t>BA Chemicals</t>
  </si>
  <si>
    <t>ABC</t>
  </si>
  <si>
    <t>DEF</t>
  </si>
  <si>
    <t>GHI</t>
  </si>
  <si>
    <t>JKL</t>
  </si>
  <si>
    <t>MNO</t>
  </si>
  <si>
    <t>PQR</t>
  </si>
  <si>
    <t>STU</t>
  </si>
  <si>
    <t>VWX</t>
  </si>
  <si>
    <t>YZM</t>
  </si>
  <si>
    <t>ZYX</t>
  </si>
  <si>
    <t>WVU</t>
  </si>
  <si>
    <t>TSR</t>
  </si>
  <si>
    <t>QPO</t>
  </si>
  <si>
    <t>NML</t>
  </si>
  <si>
    <t>KJI</t>
  </si>
  <si>
    <t>HGF</t>
  </si>
  <si>
    <t>EDC</t>
  </si>
  <si>
    <t>BAC</t>
  </si>
  <si>
    <t>Small</t>
  </si>
  <si>
    <t>Mid</t>
  </si>
  <si>
    <t>Large</t>
  </si>
  <si>
    <t>Spreadsheet to illustrate dividend screening concept</t>
  </si>
  <si>
    <t>Max.</t>
  </si>
  <si>
    <t>Min.</t>
  </si>
  <si>
    <t>Green cells are computed values</t>
  </si>
  <si>
    <t>Bold italic red cells are user input</t>
  </si>
  <si>
    <t>dividend_screen_sample.xlsx</t>
  </si>
  <si>
    <t>written by Kenneth A. Kuhn</t>
  </si>
  <si>
    <t>Computed scores</t>
  </si>
  <si>
    <t>Total Selected: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</si>
</sst>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1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/>
    <xf numFmtId="0" fontId="7" fillId="0" borderId="0" xfId="0" applyFont="1" applyAlignment="1">
      <alignment horizontal="right"/>
    </xf>
    <xf numFmtId="164" fontId="5" fillId="0" borderId="0" xfId="0" applyNumberFormat="1" applyFont="1"/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K4" sqref="K4"/>
    </sheetView>
  </sheetViews>
  <sheetFormatPr defaultRowHeight="15" x14ac:dyDescent="0.25"/>
  <cols>
    <col min="1" max="1" width="7.28515625" customWidth="1"/>
    <col min="2" max="2" width="14.85546875" customWidth="1"/>
    <col min="3" max="3" width="12.85546875" customWidth="1"/>
    <col min="4" max="4" width="7.140625" customWidth="1"/>
    <col min="6" max="6" width="6.85546875" customWidth="1"/>
    <col min="7" max="7" width="1.7109375" customWidth="1"/>
    <col min="8" max="8" width="5.5703125" customWidth="1"/>
    <col min="9" max="9" width="8.42578125" customWidth="1"/>
    <col min="10" max="10" width="7.28515625" customWidth="1"/>
    <col min="11" max="11" width="7.85546875" customWidth="1"/>
    <col min="12" max="12" width="6.140625" customWidth="1"/>
  </cols>
  <sheetData>
    <row r="1" spans="1:12" x14ac:dyDescent="0.25">
      <c r="A1" s="3" t="s">
        <v>49</v>
      </c>
      <c r="H1" s="11" t="s">
        <v>53</v>
      </c>
    </row>
    <row r="2" spans="1:12" x14ac:dyDescent="0.25">
      <c r="A2" t="s">
        <v>54</v>
      </c>
      <c r="H2" s="6" t="s">
        <v>52</v>
      </c>
    </row>
    <row r="3" spans="1:12" x14ac:dyDescent="0.25">
      <c r="A3" t="s">
        <v>55</v>
      </c>
      <c r="K3" s="12" t="s">
        <v>57</v>
      </c>
      <c r="L3" s="14">
        <f>SUM(L7:L24)</f>
        <v>7</v>
      </c>
    </row>
    <row r="4" spans="1:12" x14ac:dyDescent="0.25">
      <c r="D4" s="5" t="s">
        <v>50</v>
      </c>
      <c r="E4" s="5" t="s">
        <v>50</v>
      </c>
      <c r="F4" s="5" t="s">
        <v>50</v>
      </c>
      <c r="K4" s="5" t="s">
        <v>51</v>
      </c>
    </row>
    <row r="5" spans="1:12" x14ac:dyDescent="0.25">
      <c r="A5" s="3" t="s">
        <v>9</v>
      </c>
      <c r="D5" s="4">
        <v>5</v>
      </c>
      <c r="E5" s="4">
        <v>2.5</v>
      </c>
      <c r="F5" s="4">
        <v>1</v>
      </c>
      <c r="H5" s="8" t="s">
        <v>56</v>
      </c>
      <c r="I5" s="9"/>
      <c r="J5" s="9"/>
      <c r="K5" s="4">
        <v>73</v>
      </c>
    </row>
    <row r="6" spans="1:12" x14ac:dyDescent="0.25">
      <c r="A6" s="2" t="s">
        <v>0</v>
      </c>
      <c r="B6" s="2" t="s">
        <v>1</v>
      </c>
      <c r="C6" s="2" t="s">
        <v>2</v>
      </c>
      <c r="D6" s="2" t="s">
        <v>8</v>
      </c>
      <c r="E6" s="2" t="s">
        <v>4</v>
      </c>
      <c r="F6" s="2" t="s">
        <v>5</v>
      </c>
      <c r="G6" s="2"/>
      <c r="H6" s="10" t="s">
        <v>3</v>
      </c>
      <c r="I6" s="10" t="s">
        <v>4</v>
      </c>
      <c r="J6" s="10" t="s">
        <v>5</v>
      </c>
      <c r="K6" s="10" t="s">
        <v>6</v>
      </c>
      <c r="L6" s="10" t="s">
        <v>7</v>
      </c>
    </row>
    <row r="7" spans="1:12" x14ac:dyDescent="0.25">
      <c r="A7" t="s">
        <v>28</v>
      </c>
      <c r="B7" t="s">
        <v>13</v>
      </c>
      <c r="C7" t="s">
        <v>46</v>
      </c>
      <c r="D7" s="1">
        <v>7.2</v>
      </c>
      <c r="E7" s="1">
        <v>1.72</v>
      </c>
      <c r="F7" s="1">
        <v>0.95</v>
      </c>
      <c r="H7" s="7">
        <f>100*D7/D$5</f>
        <v>144</v>
      </c>
      <c r="I7" s="7">
        <f>100*(1-E7/E$5)</f>
        <v>31.200000000000006</v>
      </c>
      <c r="J7" s="7">
        <f>100*(1-F7/F$5)</f>
        <v>5.0000000000000044</v>
      </c>
      <c r="K7" s="13">
        <f>AVERAGE(H7:J7)</f>
        <v>60.06666666666667</v>
      </c>
      <c r="L7" s="6">
        <f>IF(K7&gt;=K$5,1,0)</f>
        <v>0</v>
      </c>
    </row>
    <row r="8" spans="1:12" x14ac:dyDescent="0.25">
      <c r="A8" t="s">
        <v>29</v>
      </c>
      <c r="B8" t="s">
        <v>12</v>
      </c>
      <c r="C8" t="s">
        <v>47</v>
      </c>
      <c r="D8" s="1">
        <v>2.2999999999999998</v>
      </c>
      <c r="E8" s="1">
        <v>0.25</v>
      </c>
      <c r="F8" s="1">
        <v>0.42</v>
      </c>
      <c r="H8" s="7">
        <f>100*D8/D$5</f>
        <v>45.999999999999993</v>
      </c>
      <c r="I8" s="7">
        <f>100*(1-E8/E$5)</f>
        <v>90</v>
      </c>
      <c r="J8" s="7">
        <f>100*(1-F8/F$5)</f>
        <v>58.000000000000007</v>
      </c>
      <c r="K8" s="13">
        <f t="shared" ref="K8:K24" si="0">AVERAGE(H8:J8)</f>
        <v>64.666666666666671</v>
      </c>
      <c r="L8" s="6">
        <f>IF(K8&gt;=K$5,1,0)</f>
        <v>0</v>
      </c>
    </row>
    <row r="9" spans="1:12" x14ac:dyDescent="0.25">
      <c r="A9" t="s">
        <v>30</v>
      </c>
      <c r="B9" t="s">
        <v>11</v>
      </c>
      <c r="C9" t="s">
        <v>48</v>
      </c>
      <c r="D9" s="1">
        <v>3.3</v>
      </c>
      <c r="E9" s="1">
        <v>0</v>
      </c>
      <c r="F9" s="1">
        <v>0.35</v>
      </c>
      <c r="H9" s="7">
        <f>100*D9/D$5</f>
        <v>66</v>
      </c>
      <c r="I9" s="7">
        <f>100*(1-E9/E$5)</f>
        <v>100</v>
      </c>
      <c r="J9" s="7">
        <f>100*(1-F9/F$5)</f>
        <v>65</v>
      </c>
      <c r="K9" s="13">
        <f t="shared" si="0"/>
        <v>77</v>
      </c>
      <c r="L9" s="6">
        <f>IF(K9&gt;=K$5,1,0)</f>
        <v>1</v>
      </c>
    </row>
    <row r="10" spans="1:12" x14ac:dyDescent="0.25">
      <c r="A10" t="s">
        <v>31</v>
      </c>
      <c r="B10" t="s">
        <v>10</v>
      </c>
      <c r="C10" t="s">
        <v>48</v>
      </c>
      <c r="D10" s="1">
        <v>4.9000000000000004</v>
      </c>
      <c r="E10" s="1">
        <v>0.85</v>
      </c>
      <c r="F10" s="1">
        <v>0.44</v>
      </c>
      <c r="H10" s="7">
        <f>100*D10/D$5</f>
        <v>98.000000000000014</v>
      </c>
      <c r="I10" s="7">
        <f>100*(1-E10/E$5)</f>
        <v>66</v>
      </c>
      <c r="J10" s="7">
        <f>100*(1-F10/F$5)</f>
        <v>56.000000000000007</v>
      </c>
      <c r="K10" s="13">
        <f t="shared" si="0"/>
        <v>73.333333333333329</v>
      </c>
      <c r="L10" s="6">
        <f>IF(K10&gt;=K$5,1,0)</f>
        <v>1</v>
      </c>
    </row>
    <row r="11" spans="1:12" x14ac:dyDescent="0.25">
      <c r="A11" t="s">
        <v>32</v>
      </c>
      <c r="B11" t="s">
        <v>14</v>
      </c>
      <c r="C11" t="s">
        <v>46</v>
      </c>
      <c r="D11" s="1">
        <v>3.5</v>
      </c>
      <c r="E11" s="1">
        <v>0.12</v>
      </c>
      <c r="F11" s="1">
        <v>0.28000000000000003</v>
      </c>
      <c r="H11" s="7">
        <f>100*D11/D$5</f>
        <v>70</v>
      </c>
      <c r="I11" s="7">
        <f>100*(1-E11/E$5)</f>
        <v>95.199999999999989</v>
      </c>
      <c r="J11" s="7">
        <f>100*(1-F11/F$5)</f>
        <v>72</v>
      </c>
      <c r="K11" s="13">
        <f t="shared" si="0"/>
        <v>79.066666666666663</v>
      </c>
      <c r="L11" s="6">
        <f>IF(K11&gt;=K$5,1,0)</f>
        <v>1</v>
      </c>
    </row>
    <row r="12" spans="1:12" x14ac:dyDescent="0.25">
      <c r="A12" t="s">
        <v>33</v>
      </c>
      <c r="B12" t="s">
        <v>15</v>
      </c>
      <c r="C12" t="s">
        <v>48</v>
      </c>
      <c r="D12" s="1">
        <v>3.6</v>
      </c>
      <c r="E12" s="1">
        <v>0.9</v>
      </c>
      <c r="F12" s="1">
        <v>0.7</v>
      </c>
      <c r="H12" s="7">
        <f>100*D12/D$5</f>
        <v>72</v>
      </c>
      <c r="I12" s="7">
        <f>100*(1-E12/E$5)</f>
        <v>64</v>
      </c>
      <c r="J12" s="7">
        <f>100*(1-F12/F$5)</f>
        <v>30.000000000000004</v>
      </c>
      <c r="K12" s="13">
        <f t="shared" si="0"/>
        <v>55.333333333333336</v>
      </c>
      <c r="L12" s="6">
        <f>IF(K12&gt;=K$5,1,0)</f>
        <v>0</v>
      </c>
    </row>
    <row r="13" spans="1:12" x14ac:dyDescent="0.25">
      <c r="A13" t="s">
        <v>34</v>
      </c>
      <c r="B13" t="s">
        <v>16</v>
      </c>
      <c r="C13" t="s">
        <v>47</v>
      </c>
      <c r="D13" s="1">
        <v>6.3</v>
      </c>
      <c r="E13" s="1">
        <v>1.3</v>
      </c>
      <c r="F13" s="1">
        <v>0.4</v>
      </c>
      <c r="H13" s="7">
        <f>100*D13/D$5</f>
        <v>126</v>
      </c>
      <c r="I13" s="7">
        <f>100*(1-E13/E$5)</f>
        <v>48</v>
      </c>
      <c r="J13" s="7">
        <f>100*(1-F13/F$5)</f>
        <v>60</v>
      </c>
      <c r="K13" s="13">
        <f t="shared" si="0"/>
        <v>78</v>
      </c>
      <c r="L13" s="6">
        <f>IF(K13&gt;=K$5,1,0)</f>
        <v>1</v>
      </c>
    </row>
    <row r="14" spans="1:12" x14ac:dyDescent="0.25">
      <c r="A14" t="s">
        <v>35</v>
      </c>
      <c r="B14" t="s">
        <v>17</v>
      </c>
      <c r="C14" t="s">
        <v>47</v>
      </c>
      <c r="D14" s="1">
        <v>2.5</v>
      </c>
      <c r="E14" s="1">
        <v>0.2</v>
      </c>
      <c r="F14" s="1">
        <v>0.27</v>
      </c>
      <c r="H14" s="7">
        <f>100*D14/D$5</f>
        <v>50</v>
      </c>
      <c r="I14" s="7">
        <f>100*(1-E14/E$5)</f>
        <v>92</v>
      </c>
      <c r="J14" s="7">
        <f>100*(1-F14/F$5)</f>
        <v>73</v>
      </c>
      <c r="K14" s="13">
        <f t="shared" si="0"/>
        <v>71.666666666666671</v>
      </c>
      <c r="L14" s="6">
        <f>IF(K14&gt;=K$5,1,0)</f>
        <v>0</v>
      </c>
    </row>
    <row r="15" spans="1:12" x14ac:dyDescent="0.25">
      <c r="A15" t="s">
        <v>36</v>
      </c>
      <c r="B15" t="s">
        <v>18</v>
      </c>
      <c r="C15" t="s">
        <v>46</v>
      </c>
      <c r="D15" s="1">
        <v>3.7</v>
      </c>
      <c r="E15" s="1">
        <v>2.8</v>
      </c>
      <c r="F15" s="1">
        <v>0.5</v>
      </c>
      <c r="H15" s="7">
        <f>100*D15/D$5</f>
        <v>74</v>
      </c>
      <c r="I15" s="7">
        <f>100*(1-E15/E$5)</f>
        <v>-11.999999999999989</v>
      </c>
      <c r="J15" s="7">
        <f>100*(1-F15/F$5)</f>
        <v>50</v>
      </c>
      <c r="K15" s="13">
        <f t="shared" si="0"/>
        <v>37.333333333333336</v>
      </c>
      <c r="L15" s="6">
        <f>IF(K15&gt;=K$5,1,0)</f>
        <v>0</v>
      </c>
    </row>
    <row r="16" spans="1:12" x14ac:dyDescent="0.25">
      <c r="A16" t="s">
        <v>37</v>
      </c>
      <c r="B16" t="s">
        <v>19</v>
      </c>
      <c r="C16" t="s">
        <v>48</v>
      </c>
      <c r="D16" s="1">
        <v>4.7</v>
      </c>
      <c r="E16" s="1">
        <v>1.5</v>
      </c>
      <c r="F16" s="1">
        <v>0.73</v>
      </c>
      <c r="H16" s="7">
        <f>100*D16/D$5</f>
        <v>94</v>
      </c>
      <c r="I16" s="7">
        <f>100*(1-E16/E$5)</f>
        <v>40</v>
      </c>
      <c r="J16" s="7">
        <f>100*(1-F16/F$5)</f>
        <v>27</v>
      </c>
      <c r="K16" s="13">
        <f t="shared" si="0"/>
        <v>53.666666666666664</v>
      </c>
      <c r="L16" s="6">
        <f>IF(K16&gt;=K$5,1,0)</f>
        <v>0</v>
      </c>
    </row>
    <row r="17" spans="1:12" x14ac:dyDescent="0.25">
      <c r="A17" t="s">
        <v>38</v>
      </c>
      <c r="B17" t="s">
        <v>20</v>
      </c>
      <c r="C17" t="s">
        <v>47</v>
      </c>
      <c r="D17" s="1">
        <v>2.4</v>
      </c>
      <c r="E17" s="1">
        <v>0.3</v>
      </c>
      <c r="F17" s="1">
        <v>0.13</v>
      </c>
      <c r="H17" s="7">
        <f>100*D17/D$5</f>
        <v>48</v>
      </c>
      <c r="I17" s="7">
        <f>100*(1-E17/E$5)</f>
        <v>88</v>
      </c>
      <c r="J17" s="7">
        <f>100*(1-F17/F$5)</f>
        <v>87</v>
      </c>
      <c r="K17" s="13">
        <f t="shared" si="0"/>
        <v>74.333333333333329</v>
      </c>
      <c r="L17" s="6">
        <f>IF(K17&gt;=K$5,1,0)</f>
        <v>1</v>
      </c>
    </row>
    <row r="18" spans="1:12" x14ac:dyDescent="0.25">
      <c r="A18" t="s">
        <v>39</v>
      </c>
      <c r="B18" t="s">
        <v>21</v>
      </c>
      <c r="C18" t="s">
        <v>46</v>
      </c>
      <c r="D18" s="1">
        <v>5.0999999999999996</v>
      </c>
      <c r="E18" s="1">
        <v>0.72</v>
      </c>
      <c r="F18" s="1">
        <v>0.55000000000000004</v>
      </c>
      <c r="H18" s="7">
        <f>100*D18/D$5</f>
        <v>101.99999999999999</v>
      </c>
      <c r="I18" s="7">
        <f>100*(1-E18/E$5)</f>
        <v>71.2</v>
      </c>
      <c r="J18" s="7">
        <f>100*(1-F18/F$5)</f>
        <v>44.999999999999993</v>
      </c>
      <c r="K18" s="13">
        <f t="shared" si="0"/>
        <v>72.733333333333334</v>
      </c>
      <c r="L18" s="6">
        <f>IF(K18&gt;=K$5,1,0)</f>
        <v>0</v>
      </c>
    </row>
    <row r="19" spans="1:12" x14ac:dyDescent="0.25">
      <c r="A19" t="s">
        <v>40</v>
      </c>
      <c r="B19" t="s">
        <v>22</v>
      </c>
      <c r="C19" t="s">
        <v>46</v>
      </c>
      <c r="D19" s="1">
        <v>3.3</v>
      </c>
      <c r="E19" s="1">
        <v>0.27</v>
      </c>
      <c r="F19" s="1">
        <v>0.6</v>
      </c>
      <c r="H19" s="7">
        <f>100*D19/D$5</f>
        <v>66</v>
      </c>
      <c r="I19" s="7">
        <f>100*(1-E19/E$5)</f>
        <v>89.2</v>
      </c>
      <c r="J19" s="7">
        <f>100*(1-F19/F$5)</f>
        <v>40</v>
      </c>
      <c r="K19" s="13">
        <f t="shared" si="0"/>
        <v>65.066666666666663</v>
      </c>
      <c r="L19" s="6">
        <f>IF(K19&gt;=K$5,1,0)</f>
        <v>0</v>
      </c>
    </row>
    <row r="20" spans="1:12" x14ac:dyDescent="0.25">
      <c r="A20" t="s">
        <v>41</v>
      </c>
      <c r="B20" t="s">
        <v>23</v>
      </c>
      <c r="C20" t="s">
        <v>47</v>
      </c>
      <c r="D20" s="1">
        <v>6.4</v>
      </c>
      <c r="E20" s="1">
        <v>2.21</v>
      </c>
      <c r="F20" s="1">
        <v>1.1000000000000001</v>
      </c>
      <c r="H20" s="7">
        <f>100*D20/D$5</f>
        <v>128</v>
      </c>
      <c r="I20" s="7">
        <f>100*(1-E20/E$5)</f>
        <v>11.6</v>
      </c>
      <c r="J20" s="7">
        <f>100*(1-F20/F$5)</f>
        <v>-10.000000000000009</v>
      </c>
      <c r="K20" s="13">
        <f t="shared" si="0"/>
        <v>43.199999999999996</v>
      </c>
      <c r="L20" s="6">
        <f>IF(K20&gt;=K$5,1,0)</f>
        <v>0</v>
      </c>
    </row>
    <row r="21" spans="1:12" x14ac:dyDescent="0.25">
      <c r="A21" t="s">
        <v>42</v>
      </c>
      <c r="B21" t="s">
        <v>24</v>
      </c>
      <c r="C21" t="s">
        <v>47</v>
      </c>
      <c r="D21" s="1">
        <v>2.1</v>
      </c>
      <c r="E21" s="1">
        <v>0.82</v>
      </c>
      <c r="F21" s="1">
        <v>0.53</v>
      </c>
      <c r="H21" s="7">
        <f>100*D21/D$5</f>
        <v>42</v>
      </c>
      <c r="I21" s="7">
        <f>100*(1-E21/E$5)</f>
        <v>67.2</v>
      </c>
      <c r="J21" s="7">
        <f>100*(1-F21/F$5)</f>
        <v>47</v>
      </c>
      <c r="K21" s="13">
        <f t="shared" si="0"/>
        <v>52.066666666666663</v>
      </c>
      <c r="L21" s="6">
        <f>IF(K21&gt;=K$5,1,0)</f>
        <v>0</v>
      </c>
    </row>
    <row r="22" spans="1:12" x14ac:dyDescent="0.25">
      <c r="A22" t="s">
        <v>43</v>
      </c>
      <c r="B22" t="s">
        <v>25</v>
      </c>
      <c r="C22" t="s">
        <v>48</v>
      </c>
      <c r="D22" s="1">
        <v>4.3</v>
      </c>
      <c r="E22" s="1">
        <v>0.32</v>
      </c>
      <c r="F22" s="1">
        <v>0.21</v>
      </c>
      <c r="H22" s="7">
        <f>100*D22/D$5</f>
        <v>86</v>
      </c>
      <c r="I22" s="7">
        <f>100*(1-E22/E$5)</f>
        <v>87.2</v>
      </c>
      <c r="J22" s="7">
        <f>100*(1-F22/F$5)</f>
        <v>79</v>
      </c>
      <c r="K22" s="13">
        <f t="shared" si="0"/>
        <v>84.066666666666663</v>
      </c>
      <c r="L22" s="6">
        <f>IF(K22&gt;=K$5,1,0)</f>
        <v>1</v>
      </c>
    </row>
    <row r="23" spans="1:12" x14ac:dyDescent="0.25">
      <c r="A23" t="s">
        <v>44</v>
      </c>
      <c r="B23" t="s">
        <v>26</v>
      </c>
      <c r="C23" t="s">
        <v>47</v>
      </c>
      <c r="D23" s="1">
        <v>2.9</v>
      </c>
      <c r="E23" s="1">
        <v>1.1000000000000001</v>
      </c>
      <c r="F23" s="1">
        <v>0.72</v>
      </c>
      <c r="H23" s="7">
        <f>100*D23/D$5</f>
        <v>58</v>
      </c>
      <c r="I23" s="7">
        <f>100*(1-E23/E$5)</f>
        <v>55.999999999999993</v>
      </c>
      <c r="J23" s="7">
        <f>100*(1-F23/F$5)</f>
        <v>28.000000000000004</v>
      </c>
      <c r="K23" s="13">
        <f t="shared" si="0"/>
        <v>47.333333333333336</v>
      </c>
      <c r="L23" s="6">
        <f>IF(K23&gt;=K$5,1,0)</f>
        <v>0</v>
      </c>
    </row>
    <row r="24" spans="1:12" x14ac:dyDescent="0.25">
      <c r="A24" t="s">
        <v>45</v>
      </c>
      <c r="B24" t="s">
        <v>27</v>
      </c>
      <c r="C24" t="s">
        <v>48</v>
      </c>
      <c r="D24" s="1">
        <v>2.25</v>
      </c>
      <c r="E24" s="1">
        <v>0.15</v>
      </c>
      <c r="F24" s="1">
        <v>0.2</v>
      </c>
      <c r="H24" s="7">
        <f>100*D24/D$5</f>
        <v>45</v>
      </c>
      <c r="I24" s="7">
        <f>100*(1-E24/E$5)</f>
        <v>94</v>
      </c>
      <c r="J24" s="7">
        <f>100*(1-F24/F$5)</f>
        <v>80</v>
      </c>
      <c r="K24" s="13">
        <f t="shared" si="0"/>
        <v>73</v>
      </c>
      <c r="L24" s="6">
        <f>IF(K24&gt;=K$5,1,0)</f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Kuhn</dc:creator>
  <cp:lastModifiedBy>Kenneth Kuhn</cp:lastModifiedBy>
  <dcterms:created xsi:type="dcterms:W3CDTF">2013-01-01T17:55:39Z</dcterms:created>
  <dcterms:modified xsi:type="dcterms:W3CDTF">2013-01-02T00:37:07Z</dcterms:modified>
</cp:coreProperties>
</file>