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7795" windowHeight="12285" activeTab="3"/>
  </bookViews>
  <sheets>
    <sheet name="Waveforms" sheetId="4" r:id="rId1"/>
    <sheet name="CE distortion" sheetId="5" r:id="rId2"/>
    <sheet name="CC distortion" sheetId="6" r:id="rId3"/>
    <sheet name="Sheet1" sheetId="1" r:id="rId4"/>
    <sheet name="Sheet2" sheetId="2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V128" i="1" l="1"/>
  <c r="W128" i="1"/>
  <c r="F94" i="1" l="1"/>
  <c r="I50" i="1" l="1"/>
  <c r="A54" i="1" l="1"/>
  <c r="A53" i="1"/>
  <c r="A52" i="1"/>
  <c r="A51" i="1"/>
  <c r="G51" i="1"/>
  <c r="B68" i="1" s="1"/>
  <c r="C54" i="1"/>
  <c r="H54" i="1"/>
  <c r="H51" i="1"/>
  <c r="C53" i="1"/>
  <c r="H52" i="1"/>
  <c r="G52" i="1"/>
  <c r="B69" i="1" s="1"/>
  <c r="C52" i="1"/>
  <c r="H53" i="1"/>
  <c r="C51" i="1"/>
  <c r="G53" i="1"/>
  <c r="G54" i="1" s="1"/>
  <c r="F55" i="1" l="1"/>
  <c r="AC131" i="1"/>
  <c r="AC130" i="1"/>
  <c r="T131" i="1"/>
  <c r="T130" i="1"/>
  <c r="B43" i="1" l="1"/>
  <c r="B35" i="1"/>
  <c r="B36" i="1" s="1"/>
  <c r="B37" i="1" s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87" i="1"/>
  <c r="C72" i="1"/>
  <c r="D72" i="1" s="1"/>
  <c r="E72" i="1" s="1"/>
  <c r="F72" i="1" s="1"/>
  <c r="G72" i="1" s="1"/>
  <c r="H72" i="1" s="1"/>
  <c r="I72" i="1" s="1"/>
  <c r="B63" i="1"/>
  <c r="B64" i="1" s="1"/>
  <c r="B30" i="1"/>
  <c r="B31" i="1" s="1"/>
  <c r="B32" i="1" s="1"/>
  <c r="B33" i="1" s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84" i="1"/>
  <c r="B83" i="1"/>
  <c r="H124" i="1"/>
  <c r="A132" i="1" s="1"/>
  <c r="F124" i="1"/>
  <c r="B116" i="1" l="1"/>
  <c r="B117" i="1" s="1"/>
  <c r="A133" i="1"/>
  <c r="AC132" i="1"/>
  <c r="T132" i="1"/>
  <c r="B44" i="1"/>
  <c r="B45" i="1" s="1"/>
  <c r="B65" i="1"/>
  <c r="B66" i="1" s="1"/>
  <c r="B82" i="1"/>
  <c r="E99" i="1" s="1"/>
  <c r="B38" i="1"/>
  <c r="B39" i="1" s="1"/>
  <c r="J133" i="1" l="1"/>
  <c r="J132" i="1"/>
  <c r="A134" i="1"/>
  <c r="AC133" i="1"/>
  <c r="T133" i="1"/>
  <c r="B70" i="1"/>
  <c r="B73" i="1" s="1"/>
  <c r="B122" i="1"/>
  <c r="B123" i="1" s="1"/>
  <c r="A135" i="1" l="1"/>
  <c r="AC134" i="1"/>
  <c r="T134" i="1"/>
  <c r="J134" i="1"/>
  <c r="C73" i="1"/>
  <c r="D73" i="1" s="1"/>
  <c r="E73" i="1" s="1"/>
  <c r="F73" i="1" s="1"/>
  <c r="G73" i="1" s="1"/>
  <c r="H73" i="1" s="1"/>
  <c r="I73" i="1" s="1"/>
  <c r="B75" i="1" s="1"/>
  <c r="D76" i="1" s="1"/>
  <c r="B111" i="1" l="1"/>
  <c r="A136" i="1"/>
  <c r="AC135" i="1"/>
  <c r="T135" i="1"/>
  <c r="J135" i="1"/>
  <c r="B76" i="1"/>
  <c r="B119" i="1" s="1"/>
  <c r="D77" i="1"/>
  <c r="B81" i="1"/>
  <c r="D78" i="1" l="1"/>
  <c r="B110" i="1"/>
  <c r="T136" i="1"/>
  <c r="AC136" i="1"/>
  <c r="J136" i="1"/>
  <c r="A137" i="1"/>
  <c r="J137" i="1" l="1"/>
  <c r="AC137" i="1"/>
  <c r="T137" i="1"/>
  <c r="A138" i="1"/>
  <c r="J138" i="1" l="1"/>
  <c r="T138" i="1"/>
  <c r="AC138" i="1"/>
  <c r="A139" i="1"/>
  <c r="J139" i="1" l="1"/>
  <c r="T139" i="1"/>
  <c r="AC139" i="1"/>
  <c r="A140" i="1"/>
  <c r="J140" i="1" l="1"/>
  <c r="T140" i="1"/>
  <c r="AC140" i="1"/>
  <c r="A141" i="1"/>
  <c r="J141" i="1" l="1"/>
  <c r="T141" i="1"/>
  <c r="AC141" i="1"/>
  <c r="A142" i="1"/>
  <c r="J142" i="1" l="1"/>
  <c r="AC142" i="1"/>
  <c r="T142" i="1"/>
  <c r="A143" i="1"/>
  <c r="J143" i="1" l="1"/>
  <c r="T143" i="1"/>
  <c r="AC143" i="1"/>
  <c r="A144" i="1"/>
  <c r="J144" i="1" l="1"/>
  <c r="AC144" i="1"/>
  <c r="T144" i="1"/>
  <c r="A145" i="1"/>
  <c r="J145" i="1" l="1"/>
  <c r="AC145" i="1"/>
  <c r="T145" i="1"/>
  <c r="A146" i="1"/>
  <c r="J146" i="1" l="1"/>
  <c r="AC146" i="1"/>
  <c r="T146" i="1"/>
  <c r="A147" i="1"/>
  <c r="J147" i="1" l="1"/>
  <c r="AC147" i="1"/>
  <c r="T147" i="1"/>
  <c r="A148" i="1"/>
  <c r="J148" i="1" l="1"/>
  <c r="T148" i="1"/>
  <c r="AC148" i="1"/>
  <c r="A149" i="1"/>
  <c r="J149" i="1" l="1"/>
  <c r="AC149" i="1"/>
  <c r="T149" i="1"/>
  <c r="A150" i="1"/>
  <c r="J150" i="1" l="1"/>
  <c r="T150" i="1"/>
  <c r="AC150" i="1"/>
  <c r="A151" i="1"/>
  <c r="J151" i="1" l="1"/>
  <c r="T151" i="1"/>
  <c r="AC151" i="1"/>
  <c r="A152" i="1"/>
  <c r="J152" i="1" l="1"/>
  <c r="T152" i="1"/>
  <c r="AC152" i="1"/>
  <c r="A153" i="1"/>
  <c r="J153" i="1" l="1"/>
  <c r="T153" i="1"/>
  <c r="AC153" i="1"/>
  <c r="A154" i="1"/>
  <c r="J154" i="1" l="1"/>
  <c r="AC154" i="1"/>
  <c r="T154" i="1"/>
  <c r="A155" i="1"/>
  <c r="J155" i="1" l="1"/>
  <c r="T155" i="1"/>
  <c r="AC155" i="1"/>
  <c r="A156" i="1"/>
  <c r="J156" i="1" l="1"/>
  <c r="AC156" i="1"/>
  <c r="T156" i="1"/>
  <c r="A157" i="1"/>
  <c r="J157" i="1" l="1"/>
  <c r="AC157" i="1"/>
  <c r="T157" i="1"/>
  <c r="A158" i="1"/>
  <c r="J158" i="1" l="1"/>
  <c r="AC158" i="1"/>
  <c r="T158" i="1"/>
  <c r="A159" i="1"/>
  <c r="J159" i="1" l="1"/>
  <c r="AC159" i="1"/>
  <c r="T159" i="1"/>
  <c r="A160" i="1"/>
  <c r="J160" i="1" l="1"/>
  <c r="T160" i="1"/>
  <c r="AC160" i="1"/>
  <c r="A161" i="1"/>
  <c r="J161" i="1" l="1"/>
  <c r="AC161" i="1"/>
  <c r="T161" i="1"/>
  <c r="A162" i="1"/>
  <c r="J162" i="1" l="1"/>
  <c r="T162" i="1"/>
  <c r="AC162" i="1"/>
  <c r="A163" i="1"/>
  <c r="J163" i="1" l="1"/>
  <c r="T163" i="1"/>
  <c r="AC163" i="1"/>
  <c r="A164" i="1"/>
  <c r="J164" i="1" l="1"/>
  <c r="T164" i="1"/>
  <c r="AC164" i="1"/>
  <c r="A165" i="1"/>
  <c r="J165" i="1" l="1"/>
  <c r="T165" i="1"/>
  <c r="AC165" i="1"/>
  <c r="A166" i="1"/>
  <c r="J166" i="1" l="1"/>
  <c r="AC166" i="1"/>
  <c r="T166" i="1"/>
  <c r="A167" i="1"/>
  <c r="J167" i="1" l="1"/>
  <c r="T167" i="1"/>
  <c r="AC167" i="1"/>
  <c r="A168" i="1"/>
  <c r="J168" i="1" l="1"/>
  <c r="AC168" i="1"/>
  <c r="T168" i="1"/>
  <c r="A169" i="1"/>
  <c r="J169" i="1" l="1"/>
  <c r="AC169" i="1"/>
  <c r="T169" i="1"/>
  <c r="A170" i="1"/>
  <c r="J170" i="1" l="1"/>
  <c r="AC170" i="1"/>
  <c r="T170" i="1"/>
  <c r="A171" i="1"/>
  <c r="J171" i="1" l="1"/>
  <c r="AC171" i="1"/>
  <c r="T171" i="1"/>
  <c r="A172" i="1"/>
  <c r="J172" i="1" l="1"/>
  <c r="T172" i="1"/>
  <c r="AC172" i="1"/>
  <c r="A173" i="1"/>
  <c r="J173" i="1" l="1"/>
  <c r="AC173" i="1"/>
  <c r="T173" i="1"/>
  <c r="A174" i="1"/>
  <c r="J174" i="1" l="1"/>
  <c r="T174" i="1"/>
  <c r="AC174" i="1"/>
  <c r="A175" i="1"/>
  <c r="J175" i="1" l="1"/>
  <c r="T175" i="1"/>
  <c r="AC175" i="1"/>
  <c r="A176" i="1"/>
  <c r="J176" i="1" l="1"/>
  <c r="T176" i="1"/>
  <c r="AC176" i="1"/>
  <c r="A177" i="1"/>
  <c r="J177" i="1" l="1"/>
  <c r="T177" i="1"/>
  <c r="AC177" i="1"/>
  <c r="A178" i="1"/>
  <c r="J178" i="1" l="1"/>
  <c r="AC178" i="1"/>
  <c r="T178" i="1"/>
  <c r="A179" i="1"/>
  <c r="J179" i="1" l="1"/>
  <c r="T179" i="1"/>
  <c r="AC179" i="1"/>
  <c r="A180" i="1"/>
  <c r="J180" i="1" l="1"/>
  <c r="AC180" i="1"/>
  <c r="T180" i="1"/>
  <c r="A181" i="1"/>
  <c r="J181" i="1" l="1"/>
  <c r="AC181" i="1"/>
  <c r="T181" i="1"/>
  <c r="A182" i="1"/>
  <c r="J182" i="1" l="1"/>
  <c r="AC182" i="1"/>
  <c r="T182" i="1"/>
  <c r="A183" i="1"/>
  <c r="J183" i="1" l="1"/>
  <c r="AC183" i="1"/>
  <c r="T183" i="1"/>
  <c r="A184" i="1"/>
  <c r="J184" i="1" l="1"/>
  <c r="T184" i="1"/>
  <c r="AC184" i="1"/>
  <c r="A185" i="1"/>
  <c r="J185" i="1" l="1"/>
  <c r="AC185" i="1"/>
  <c r="T185" i="1"/>
  <c r="A186" i="1"/>
  <c r="J186" i="1" l="1"/>
  <c r="T186" i="1"/>
  <c r="AC186" i="1"/>
  <c r="A187" i="1"/>
  <c r="J187" i="1" l="1"/>
  <c r="T187" i="1"/>
  <c r="AC187" i="1"/>
  <c r="A188" i="1"/>
  <c r="J188" i="1" l="1"/>
  <c r="T188" i="1"/>
  <c r="AC188" i="1"/>
  <c r="A189" i="1"/>
  <c r="J189" i="1" l="1"/>
  <c r="T189" i="1"/>
  <c r="AC189" i="1"/>
  <c r="A190" i="1"/>
  <c r="J190" i="1" l="1"/>
  <c r="AC190" i="1"/>
  <c r="T190" i="1"/>
  <c r="A191" i="1"/>
  <c r="J191" i="1" l="1"/>
  <c r="T191" i="1"/>
  <c r="AC191" i="1"/>
  <c r="A192" i="1"/>
  <c r="J192" i="1" l="1"/>
  <c r="AC192" i="1"/>
  <c r="T192" i="1"/>
  <c r="A193" i="1"/>
  <c r="J193" i="1" l="1"/>
  <c r="AC193" i="1"/>
  <c r="T193" i="1"/>
  <c r="A194" i="1"/>
  <c r="J194" i="1" l="1"/>
  <c r="AC194" i="1"/>
  <c r="T194" i="1"/>
  <c r="A195" i="1"/>
  <c r="J195" i="1" l="1"/>
  <c r="AC195" i="1"/>
  <c r="T195" i="1"/>
  <c r="A196" i="1"/>
  <c r="J196" i="1" l="1"/>
  <c r="T196" i="1"/>
  <c r="AC196" i="1"/>
  <c r="A197" i="1"/>
  <c r="J197" i="1" l="1"/>
  <c r="AC197" i="1"/>
  <c r="T197" i="1"/>
  <c r="A198" i="1"/>
  <c r="J198" i="1" l="1"/>
  <c r="T198" i="1"/>
  <c r="AC198" i="1"/>
  <c r="A199" i="1"/>
  <c r="J199" i="1" l="1"/>
  <c r="T199" i="1"/>
  <c r="AC199" i="1"/>
  <c r="A200" i="1"/>
  <c r="J200" i="1" l="1"/>
  <c r="T200" i="1"/>
  <c r="AC200" i="1"/>
  <c r="A201" i="1"/>
  <c r="J201" i="1" l="1"/>
  <c r="T201" i="1"/>
  <c r="AC201" i="1"/>
  <c r="A202" i="1"/>
  <c r="J202" i="1" l="1"/>
  <c r="AC202" i="1"/>
  <c r="T202" i="1"/>
  <c r="A203" i="1"/>
  <c r="J203" i="1" l="1"/>
  <c r="T203" i="1"/>
  <c r="AC203" i="1"/>
  <c r="A204" i="1"/>
  <c r="J204" i="1" l="1"/>
  <c r="AC204" i="1"/>
  <c r="T204" i="1"/>
  <c r="A205" i="1"/>
  <c r="J205" i="1" l="1"/>
  <c r="AC205" i="1"/>
  <c r="T205" i="1"/>
  <c r="A206" i="1"/>
  <c r="J206" i="1" l="1"/>
  <c r="AC206" i="1"/>
  <c r="T206" i="1"/>
  <c r="A207" i="1"/>
  <c r="J207" i="1" l="1"/>
  <c r="AC207" i="1"/>
  <c r="T207" i="1"/>
  <c r="A208" i="1"/>
  <c r="J208" i="1" l="1"/>
  <c r="T208" i="1"/>
  <c r="AC208" i="1"/>
  <c r="A209" i="1"/>
  <c r="J209" i="1" l="1"/>
  <c r="AC209" i="1"/>
  <c r="T209" i="1"/>
  <c r="A210" i="1"/>
  <c r="J210" i="1" l="1"/>
  <c r="T210" i="1"/>
  <c r="AC210" i="1"/>
  <c r="A211" i="1"/>
  <c r="J211" i="1" l="1"/>
  <c r="T211" i="1"/>
  <c r="AC211" i="1"/>
  <c r="A212" i="1"/>
  <c r="J212" i="1" l="1"/>
  <c r="T212" i="1"/>
  <c r="AC212" i="1"/>
  <c r="A213" i="1"/>
  <c r="J213" i="1" l="1"/>
  <c r="T213" i="1"/>
  <c r="AC213" i="1"/>
  <c r="A214" i="1"/>
  <c r="J214" i="1" l="1"/>
  <c r="AC214" i="1"/>
  <c r="T214" i="1"/>
  <c r="A215" i="1"/>
  <c r="J215" i="1" l="1"/>
  <c r="T215" i="1"/>
  <c r="AC215" i="1"/>
  <c r="A216" i="1"/>
  <c r="J216" i="1" l="1"/>
  <c r="AC216" i="1"/>
  <c r="T216" i="1"/>
  <c r="A217" i="1"/>
  <c r="J217" i="1" l="1"/>
  <c r="AC217" i="1"/>
  <c r="T217" i="1"/>
  <c r="A218" i="1"/>
  <c r="J218" i="1" l="1"/>
  <c r="AC218" i="1"/>
  <c r="T218" i="1"/>
  <c r="A219" i="1"/>
  <c r="J219" i="1" l="1"/>
  <c r="AC219" i="1"/>
  <c r="T219" i="1"/>
  <c r="A220" i="1"/>
  <c r="J220" i="1" l="1"/>
  <c r="T220" i="1"/>
  <c r="AC220" i="1"/>
  <c r="A221" i="1"/>
  <c r="J221" i="1" l="1"/>
  <c r="AC221" i="1"/>
  <c r="T221" i="1"/>
  <c r="A222" i="1"/>
  <c r="J222" i="1" l="1"/>
  <c r="T222" i="1"/>
  <c r="AC222" i="1"/>
  <c r="A223" i="1"/>
  <c r="J223" i="1" l="1"/>
  <c r="T223" i="1"/>
  <c r="AC223" i="1"/>
  <c r="A224" i="1"/>
  <c r="J224" i="1" l="1"/>
  <c r="T224" i="1"/>
  <c r="AC224" i="1"/>
  <c r="A225" i="1"/>
  <c r="J225" i="1" l="1"/>
  <c r="T225" i="1"/>
  <c r="AC225" i="1"/>
  <c r="A226" i="1"/>
  <c r="J226" i="1" l="1"/>
  <c r="AC226" i="1"/>
  <c r="T226" i="1"/>
  <c r="A227" i="1"/>
  <c r="J227" i="1" l="1"/>
  <c r="T227" i="1"/>
  <c r="AC227" i="1"/>
  <c r="A228" i="1"/>
  <c r="J228" i="1" l="1"/>
  <c r="AC228" i="1"/>
  <c r="T228" i="1"/>
  <c r="A229" i="1"/>
  <c r="J229" i="1" l="1"/>
  <c r="AC229" i="1"/>
  <c r="T229" i="1"/>
  <c r="A230" i="1"/>
  <c r="J230" i="1" l="1"/>
  <c r="AC230" i="1"/>
  <c r="T230" i="1"/>
  <c r="A231" i="1"/>
  <c r="J231" i="1" l="1"/>
  <c r="AC231" i="1"/>
  <c r="T231" i="1"/>
  <c r="A232" i="1"/>
  <c r="J232" i="1" l="1"/>
  <c r="T232" i="1"/>
  <c r="AC232" i="1"/>
  <c r="A233" i="1"/>
  <c r="J233" i="1" l="1"/>
  <c r="AC233" i="1"/>
  <c r="T233" i="1"/>
  <c r="A234" i="1"/>
  <c r="J234" i="1" l="1"/>
  <c r="T234" i="1"/>
  <c r="AC234" i="1"/>
  <c r="A235" i="1"/>
  <c r="J235" i="1" l="1"/>
  <c r="T235" i="1"/>
  <c r="AC235" i="1"/>
  <c r="A236" i="1"/>
  <c r="J236" i="1" l="1"/>
  <c r="T236" i="1"/>
  <c r="AC236" i="1"/>
  <c r="A237" i="1"/>
  <c r="J237" i="1" l="1"/>
  <c r="T237" i="1"/>
  <c r="AC237" i="1"/>
  <c r="A238" i="1"/>
  <c r="J238" i="1" l="1"/>
  <c r="AC238" i="1"/>
  <c r="T238" i="1"/>
  <c r="A239" i="1"/>
  <c r="J239" i="1" l="1"/>
  <c r="T239" i="1"/>
  <c r="AC239" i="1"/>
  <c r="A240" i="1"/>
  <c r="J240" i="1" l="1"/>
  <c r="AC240" i="1"/>
  <c r="T240" i="1"/>
  <c r="A241" i="1"/>
  <c r="J241" i="1" l="1"/>
  <c r="AC241" i="1"/>
  <c r="T241" i="1"/>
  <c r="A242" i="1"/>
  <c r="J242" i="1" l="1"/>
  <c r="AC242" i="1"/>
  <c r="T242" i="1"/>
  <c r="A243" i="1"/>
  <c r="J243" i="1" l="1"/>
  <c r="AC243" i="1"/>
  <c r="T243" i="1"/>
  <c r="A244" i="1"/>
  <c r="J244" i="1" l="1"/>
  <c r="T244" i="1"/>
  <c r="AC244" i="1"/>
  <c r="A245" i="1"/>
  <c r="J245" i="1" l="1"/>
  <c r="AC245" i="1"/>
  <c r="T245" i="1"/>
  <c r="A246" i="1"/>
  <c r="J246" i="1" l="1"/>
  <c r="T246" i="1"/>
  <c r="AC246" i="1"/>
  <c r="A247" i="1"/>
  <c r="J247" i="1" l="1"/>
  <c r="T247" i="1"/>
  <c r="AC247" i="1"/>
  <c r="A248" i="1"/>
  <c r="J248" i="1" l="1"/>
  <c r="T248" i="1"/>
  <c r="AC248" i="1"/>
  <c r="A249" i="1"/>
  <c r="J249" i="1" l="1"/>
  <c r="T249" i="1"/>
  <c r="AC249" i="1"/>
  <c r="A250" i="1"/>
  <c r="J250" i="1" l="1"/>
  <c r="AC250" i="1"/>
  <c r="T250" i="1"/>
  <c r="A251" i="1"/>
  <c r="J251" i="1" l="1"/>
  <c r="T251" i="1"/>
  <c r="AC251" i="1"/>
  <c r="A252" i="1"/>
  <c r="J252" i="1" l="1"/>
  <c r="AC252" i="1"/>
  <c r="T252" i="1"/>
  <c r="A253" i="1"/>
  <c r="J253" i="1" l="1"/>
  <c r="AC253" i="1"/>
  <c r="T253" i="1"/>
  <c r="A254" i="1"/>
  <c r="J254" i="1" l="1"/>
  <c r="AC254" i="1"/>
  <c r="T254" i="1"/>
  <c r="A255" i="1"/>
  <c r="J255" i="1" l="1"/>
  <c r="AC255" i="1"/>
  <c r="T255" i="1"/>
  <c r="A256" i="1"/>
  <c r="J256" i="1" l="1"/>
  <c r="T256" i="1"/>
  <c r="AC256" i="1"/>
  <c r="A257" i="1"/>
  <c r="J257" i="1" l="1"/>
  <c r="AC257" i="1"/>
  <c r="T257" i="1"/>
  <c r="A258" i="1"/>
  <c r="J258" i="1" l="1"/>
  <c r="T258" i="1"/>
  <c r="AC258" i="1"/>
  <c r="A259" i="1"/>
  <c r="J259" i="1" l="1"/>
  <c r="T259" i="1"/>
  <c r="AC259" i="1"/>
  <c r="A260" i="1"/>
  <c r="J260" i="1" l="1"/>
  <c r="T260" i="1"/>
  <c r="AC260" i="1"/>
  <c r="A261" i="1"/>
  <c r="J261" i="1" l="1"/>
  <c r="T261" i="1"/>
  <c r="AC261" i="1"/>
  <c r="A262" i="1"/>
  <c r="J262" i="1" l="1"/>
  <c r="AC262" i="1"/>
  <c r="T262" i="1"/>
  <c r="A263" i="1"/>
  <c r="J263" i="1" l="1"/>
  <c r="T263" i="1"/>
  <c r="AC263" i="1"/>
  <c r="A264" i="1"/>
  <c r="J264" i="1" l="1"/>
  <c r="AC264" i="1"/>
  <c r="T264" i="1"/>
  <c r="A265" i="1"/>
  <c r="J265" i="1" l="1"/>
  <c r="AC265" i="1"/>
  <c r="T265" i="1"/>
  <c r="A266" i="1"/>
  <c r="J266" i="1" l="1"/>
  <c r="AC266" i="1"/>
  <c r="T266" i="1"/>
  <c r="A267" i="1"/>
  <c r="J267" i="1" l="1"/>
  <c r="AC267" i="1"/>
  <c r="T267" i="1"/>
  <c r="A268" i="1"/>
  <c r="J268" i="1" l="1"/>
  <c r="T268" i="1"/>
  <c r="AC268" i="1"/>
  <c r="A269" i="1"/>
  <c r="J269" i="1" l="1"/>
  <c r="AC269" i="1"/>
  <c r="T269" i="1"/>
  <c r="A270" i="1"/>
  <c r="J270" i="1" l="1"/>
  <c r="T270" i="1"/>
  <c r="AC270" i="1"/>
  <c r="A271" i="1"/>
  <c r="J271" i="1" l="1"/>
  <c r="T271" i="1"/>
  <c r="AC271" i="1"/>
  <c r="A272" i="1"/>
  <c r="J272" i="1" l="1"/>
  <c r="T272" i="1"/>
  <c r="AC272" i="1"/>
  <c r="A273" i="1"/>
  <c r="J273" i="1" l="1"/>
  <c r="T273" i="1"/>
  <c r="AC273" i="1"/>
  <c r="A274" i="1"/>
  <c r="J274" i="1" l="1"/>
  <c r="AC274" i="1"/>
  <c r="T274" i="1"/>
  <c r="A275" i="1"/>
  <c r="J275" i="1" l="1"/>
  <c r="T275" i="1"/>
  <c r="AC275" i="1"/>
  <c r="A276" i="1"/>
  <c r="J276" i="1" l="1"/>
  <c r="AC276" i="1"/>
  <c r="T276" i="1"/>
  <c r="A277" i="1"/>
  <c r="J277" i="1" l="1"/>
  <c r="AC277" i="1"/>
  <c r="T277" i="1"/>
  <c r="A278" i="1"/>
  <c r="J278" i="1" l="1"/>
  <c r="AC278" i="1"/>
  <c r="T278" i="1"/>
  <c r="A279" i="1"/>
  <c r="J279" i="1" l="1"/>
  <c r="AC279" i="1"/>
  <c r="T279" i="1"/>
  <c r="A280" i="1"/>
  <c r="J280" i="1" l="1"/>
  <c r="T280" i="1"/>
  <c r="AC280" i="1"/>
  <c r="A281" i="1"/>
  <c r="J281" i="1" l="1"/>
  <c r="AC281" i="1"/>
  <c r="T281" i="1"/>
  <c r="A282" i="1"/>
  <c r="J282" i="1" l="1"/>
  <c r="T282" i="1"/>
  <c r="AC282" i="1"/>
  <c r="A283" i="1"/>
  <c r="J283" i="1" l="1"/>
  <c r="T283" i="1"/>
  <c r="AC283" i="1"/>
  <c r="A284" i="1"/>
  <c r="J284" i="1" l="1"/>
  <c r="T284" i="1"/>
  <c r="AC284" i="1"/>
  <c r="A285" i="1"/>
  <c r="J285" i="1" l="1"/>
  <c r="T285" i="1"/>
  <c r="AC285" i="1"/>
  <c r="A286" i="1"/>
  <c r="J286" i="1" l="1"/>
  <c r="AC286" i="1"/>
  <c r="T286" i="1"/>
  <c r="A287" i="1"/>
  <c r="J287" i="1" l="1"/>
  <c r="T287" i="1"/>
  <c r="AC287" i="1"/>
  <c r="A288" i="1"/>
  <c r="J288" i="1" l="1"/>
  <c r="AC288" i="1"/>
  <c r="T288" i="1"/>
  <c r="A289" i="1"/>
  <c r="J289" i="1" l="1"/>
  <c r="AC289" i="1"/>
  <c r="T289" i="1"/>
  <c r="A290" i="1"/>
  <c r="J290" i="1" l="1"/>
  <c r="AC290" i="1"/>
  <c r="T290" i="1"/>
  <c r="A291" i="1"/>
  <c r="J291" i="1" l="1"/>
  <c r="AC291" i="1"/>
  <c r="T291" i="1"/>
  <c r="A292" i="1"/>
  <c r="J292" i="1" l="1"/>
  <c r="T292" i="1"/>
  <c r="AC292" i="1"/>
  <c r="A293" i="1"/>
  <c r="J293" i="1" l="1"/>
  <c r="AC293" i="1"/>
  <c r="T293" i="1"/>
  <c r="A294" i="1"/>
  <c r="J294" i="1" l="1"/>
  <c r="T294" i="1"/>
  <c r="AC294" i="1"/>
  <c r="A295" i="1"/>
  <c r="J295" i="1" l="1"/>
  <c r="T295" i="1"/>
  <c r="AC295" i="1"/>
  <c r="A296" i="1"/>
  <c r="J296" i="1" l="1"/>
  <c r="T296" i="1"/>
  <c r="AC296" i="1"/>
  <c r="A297" i="1"/>
  <c r="J297" i="1" l="1"/>
  <c r="T297" i="1"/>
  <c r="AC297" i="1"/>
  <c r="A298" i="1"/>
  <c r="J298" i="1" l="1"/>
  <c r="AC298" i="1"/>
  <c r="T298" i="1"/>
  <c r="A299" i="1"/>
  <c r="J299" i="1" l="1"/>
  <c r="T299" i="1"/>
  <c r="AC299" i="1"/>
  <c r="A300" i="1"/>
  <c r="J300" i="1" l="1"/>
  <c r="AC300" i="1"/>
  <c r="T300" i="1"/>
  <c r="A301" i="1"/>
  <c r="J301" i="1" l="1"/>
  <c r="AC301" i="1"/>
  <c r="T301" i="1"/>
  <c r="A302" i="1"/>
  <c r="J302" i="1" l="1"/>
  <c r="AC302" i="1"/>
  <c r="T302" i="1"/>
  <c r="A303" i="1"/>
  <c r="J303" i="1" l="1"/>
  <c r="AC303" i="1"/>
  <c r="T303" i="1"/>
  <c r="A304" i="1"/>
  <c r="J304" i="1" l="1"/>
  <c r="T304" i="1"/>
  <c r="AC304" i="1"/>
  <c r="A305" i="1"/>
  <c r="J305" i="1" l="1"/>
  <c r="AC305" i="1"/>
  <c r="T305" i="1"/>
  <c r="A306" i="1"/>
  <c r="J306" i="1" l="1"/>
  <c r="T306" i="1"/>
  <c r="AC306" i="1"/>
  <c r="A307" i="1"/>
  <c r="J307" i="1" l="1"/>
  <c r="T307" i="1"/>
  <c r="AC307" i="1"/>
  <c r="A308" i="1"/>
  <c r="J308" i="1" l="1"/>
  <c r="T308" i="1"/>
  <c r="AC308" i="1"/>
  <c r="A309" i="1"/>
  <c r="J309" i="1" l="1"/>
  <c r="T309" i="1"/>
  <c r="AC309" i="1"/>
  <c r="A310" i="1"/>
  <c r="J310" i="1" l="1"/>
  <c r="AC310" i="1"/>
  <c r="T310" i="1"/>
  <c r="A311" i="1"/>
  <c r="J311" i="1" l="1"/>
  <c r="T311" i="1"/>
  <c r="AC311" i="1"/>
  <c r="A312" i="1"/>
  <c r="J312" i="1" l="1"/>
  <c r="AC312" i="1"/>
  <c r="T312" i="1"/>
  <c r="A313" i="1"/>
  <c r="J313" i="1" l="1"/>
  <c r="AC313" i="1"/>
  <c r="T313" i="1"/>
  <c r="A314" i="1"/>
  <c r="J314" i="1" l="1"/>
  <c r="AC314" i="1"/>
  <c r="T314" i="1"/>
  <c r="A315" i="1"/>
  <c r="J315" i="1" l="1"/>
  <c r="AC315" i="1"/>
  <c r="T315" i="1"/>
  <c r="A316" i="1"/>
  <c r="J316" i="1" l="1"/>
  <c r="T316" i="1"/>
  <c r="AC316" i="1"/>
  <c r="A317" i="1"/>
  <c r="J317" i="1" l="1"/>
  <c r="AC317" i="1"/>
  <c r="T317" i="1"/>
  <c r="A318" i="1"/>
  <c r="J318" i="1" l="1"/>
  <c r="T318" i="1"/>
  <c r="AC318" i="1"/>
  <c r="A319" i="1"/>
  <c r="J319" i="1" l="1"/>
  <c r="T319" i="1"/>
  <c r="AC319" i="1"/>
  <c r="A320" i="1"/>
  <c r="J320" i="1" l="1"/>
  <c r="T320" i="1"/>
  <c r="AC320" i="1"/>
  <c r="A321" i="1"/>
  <c r="J321" i="1" l="1"/>
  <c r="T321" i="1"/>
  <c r="AC321" i="1"/>
  <c r="A322" i="1"/>
  <c r="J322" i="1" l="1"/>
  <c r="AC322" i="1"/>
  <c r="T322" i="1"/>
  <c r="A323" i="1"/>
  <c r="J323" i="1" l="1"/>
  <c r="T323" i="1"/>
  <c r="AC323" i="1"/>
  <c r="A324" i="1"/>
  <c r="J324" i="1" l="1"/>
  <c r="AC324" i="1"/>
  <c r="T324" i="1"/>
  <c r="A325" i="1"/>
  <c r="J325" i="1" l="1"/>
  <c r="AC325" i="1"/>
  <c r="T325" i="1"/>
  <c r="A326" i="1"/>
  <c r="J326" i="1" l="1"/>
  <c r="AC326" i="1"/>
  <c r="T326" i="1"/>
  <c r="A327" i="1"/>
  <c r="J327" i="1" l="1"/>
  <c r="AC327" i="1"/>
  <c r="T327" i="1"/>
  <c r="A328" i="1"/>
  <c r="J328" i="1" l="1"/>
  <c r="T328" i="1"/>
  <c r="AC328" i="1"/>
  <c r="A329" i="1"/>
  <c r="J329" i="1" l="1"/>
  <c r="AC329" i="1"/>
  <c r="T329" i="1"/>
  <c r="A330" i="1"/>
  <c r="J330" i="1" l="1"/>
  <c r="T330" i="1"/>
  <c r="AC330" i="1"/>
  <c r="A331" i="1"/>
  <c r="T331" i="1" l="1"/>
  <c r="AC331" i="1"/>
  <c r="J331" i="1"/>
  <c r="A332" i="1"/>
  <c r="J332" i="1" l="1"/>
  <c r="T332" i="1"/>
  <c r="AC332" i="1"/>
  <c r="A333" i="1"/>
  <c r="J333" i="1" l="1"/>
  <c r="T333" i="1"/>
  <c r="AC333" i="1"/>
  <c r="A334" i="1"/>
  <c r="J334" i="1" l="1"/>
  <c r="AC334" i="1"/>
  <c r="T334" i="1"/>
  <c r="A335" i="1"/>
  <c r="J335" i="1" l="1"/>
  <c r="T335" i="1"/>
  <c r="AC335" i="1"/>
  <c r="A336" i="1"/>
  <c r="J336" i="1" l="1"/>
  <c r="AC336" i="1"/>
  <c r="T336" i="1"/>
  <c r="A337" i="1"/>
  <c r="J337" i="1" l="1"/>
  <c r="AC337" i="1"/>
  <c r="T337" i="1"/>
  <c r="A338" i="1"/>
  <c r="J338" i="1" l="1"/>
  <c r="AC338" i="1"/>
  <c r="T338" i="1"/>
  <c r="A339" i="1"/>
  <c r="J339" i="1" l="1"/>
  <c r="AC339" i="1"/>
  <c r="T339" i="1"/>
  <c r="A340" i="1"/>
  <c r="J340" i="1" l="1"/>
  <c r="T340" i="1"/>
  <c r="AC340" i="1"/>
  <c r="A341" i="1"/>
  <c r="J341" i="1" l="1"/>
  <c r="AC341" i="1"/>
  <c r="T341" i="1"/>
  <c r="A342" i="1"/>
  <c r="J342" i="1" l="1"/>
  <c r="T342" i="1"/>
  <c r="AC342" i="1"/>
  <c r="A343" i="1"/>
  <c r="J343" i="1" l="1"/>
  <c r="T343" i="1"/>
  <c r="AC343" i="1"/>
  <c r="A344" i="1"/>
  <c r="J344" i="1" l="1"/>
  <c r="T344" i="1"/>
  <c r="AC344" i="1"/>
  <c r="A345" i="1"/>
  <c r="J345" i="1" l="1"/>
  <c r="T345" i="1"/>
  <c r="AC345" i="1"/>
  <c r="A346" i="1"/>
  <c r="J346" i="1" l="1"/>
  <c r="AC346" i="1"/>
  <c r="T346" i="1"/>
  <c r="A347" i="1"/>
  <c r="J347" i="1" l="1"/>
  <c r="T347" i="1"/>
  <c r="AC347" i="1"/>
  <c r="A348" i="1"/>
  <c r="J348" i="1" l="1"/>
  <c r="AC348" i="1"/>
  <c r="T348" i="1"/>
  <c r="A349" i="1"/>
  <c r="J349" i="1" l="1"/>
  <c r="AC349" i="1"/>
  <c r="T349" i="1"/>
  <c r="A350" i="1"/>
  <c r="J350" i="1" l="1"/>
  <c r="AC350" i="1"/>
  <c r="T350" i="1"/>
  <c r="A351" i="1"/>
  <c r="J351" i="1" l="1"/>
  <c r="AC351" i="1"/>
  <c r="T351" i="1"/>
  <c r="A352" i="1"/>
  <c r="J352" i="1" l="1"/>
  <c r="T352" i="1"/>
  <c r="AC352" i="1"/>
  <c r="A353" i="1"/>
  <c r="J353" i="1" l="1"/>
  <c r="AC353" i="1"/>
  <c r="T353" i="1"/>
  <c r="A354" i="1"/>
  <c r="J354" i="1" l="1"/>
  <c r="T354" i="1"/>
  <c r="AC354" i="1"/>
  <c r="A355" i="1"/>
  <c r="J355" i="1" l="1"/>
  <c r="T355" i="1"/>
  <c r="AC355" i="1"/>
  <c r="A356" i="1"/>
  <c r="J356" i="1" l="1"/>
  <c r="T356" i="1"/>
  <c r="AC356" i="1"/>
  <c r="A357" i="1"/>
  <c r="J357" i="1" l="1"/>
  <c r="T357" i="1"/>
  <c r="AC357" i="1"/>
  <c r="A358" i="1"/>
  <c r="J358" i="1" l="1"/>
  <c r="AC358" i="1"/>
  <c r="T358" i="1"/>
  <c r="A359" i="1"/>
  <c r="J359" i="1" l="1"/>
  <c r="T359" i="1"/>
  <c r="AC359" i="1"/>
  <c r="A360" i="1"/>
  <c r="J360" i="1" l="1"/>
  <c r="AC360" i="1"/>
  <c r="T360" i="1"/>
  <c r="A361" i="1"/>
  <c r="J361" i="1" l="1"/>
  <c r="AC361" i="1"/>
  <c r="T361" i="1"/>
  <c r="A362" i="1"/>
  <c r="J362" i="1" l="1"/>
  <c r="AC362" i="1"/>
  <c r="T362" i="1"/>
  <c r="A363" i="1"/>
  <c r="J363" i="1" l="1"/>
  <c r="AC363" i="1"/>
  <c r="T363" i="1"/>
  <c r="A364" i="1"/>
  <c r="J364" i="1" l="1"/>
  <c r="T364" i="1"/>
  <c r="AC364" i="1"/>
  <c r="A365" i="1"/>
  <c r="J365" i="1" l="1"/>
  <c r="AC365" i="1"/>
  <c r="T365" i="1"/>
  <c r="A366" i="1"/>
  <c r="J366" i="1" l="1"/>
  <c r="T366" i="1"/>
  <c r="AC366" i="1"/>
  <c r="A367" i="1"/>
  <c r="J367" i="1" l="1"/>
  <c r="T367" i="1"/>
  <c r="AC367" i="1"/>
  <c r="A368" i="1"/>
  <c r="J368" i="1" l="1"/>
  <c r="T368" i="1"/>
  <c r="AC368" i="1"/>
  <c r="A369" i="1"/>
  <c r="J369" i="1" l="1"/>
  <c r="T369" i="1"/>
  <c r="AC369" i="1"/>
  <c r="A370" i="1"/>
  <c r="J370" i="1" l="1"/>
  <c r="AC370" i="1"/>
  <c r="T370" i="1"/>
  <c r="A371" i="1"/>
  <c r="J371" i="1" l="1"/>
  <c r="T371" i="1"/>
  <c r="AC371" i="1"/>
  <c r="A372" i="1"/>
  <c r="J372" i="1" l="1"/>
  <c r="AC372" i="1"/>
  <c r="T372" i="1"/>
  <c r="A373" i="1"/>
  <c r="J373" i="1" l="1"/>
  <c r="AC373" i="1"/>
  <c r="T373" i="1"/>
  <c r="A374" i="1"/>
  <c r="J374" i="1" l="1"/>
  <c r="AC374" i="1"/>
  <c r="T374" i="1"/>
  <c r="A375" i="1"/>
  <c r="J375" i="1" l="1"/>
  <c r="AC375" i="1"/>
  <c r="T375" i="1"/>
  <c r="A376" i="1"/>
  <c r="J376" i="1" l="1"/>
  <c r="T376" i="1"/>
  <c r="AC376" i="1"/>
  <c r="A377" i="1"/>
  <c r="J377" i="1" l="1"/>
  <c r="AC377" i="1"/>
  <c r="T377" i="1"/>
  <c r="A378" i="1"/>
  <c r="J378" i="1" l="1"/>
  <c r="T378" i="1"/>
  <c r="AC378" i="1"/>
  <c r="A379" i="1"/>
  <c r="J379" i="1" l="1"/>
  <c r="T379" i="1"/>
  <c r="AC379" i="1"/>
  <c r="A380" i="1"/>
  <c r="J380" i="1" l="1"/>
  <c r="T380" i="1"/>
  <c r="AC380" i="1"/>
  <c r="A381" i="1"/>
  <c r="J381" i="1" l="1"/>
  <c r="T381" i="1"/>
  <c r="AC381" i="1"/>
  <c r="A382" i="1"/>
  <c r="J382" i="1" l="1"/>
  <c r="AC382" i="1"/>
  <c r="T382" i="1"/>
  <c r="A383" i="1"/>
  <c r="J383" i="1" l="1"/>
  <c r="T383" i="1"/>
  <c r="AC383" i="1"/>
  <c r="A384" i="1"/>
  <c r="J384" i="1" l="1"/>
  <c r="AC384" i="1"/>
  <c r="T384" i="1"/>
  <c r="A385" i="1"/>
  <c r="J385" i="1" l="1"/>
  <c r="AC385" i="1"/>
  <c r="T385" i="1"/>
  <c r="A386" i="1"/>
  <c r="J386" i="1" l="1"/>
  <c r="AC386" i="1"/>
  <c r="T386" i="1"/>
  <c r="A387" i="1"/>
  <c r="J387" i="1" l="1"/>
  <c r="AC387" i="1"/>
  <c r="T387" i="1"/>
  <c r="A388" i="1"/>
  <c r="J388" i="1" l="1"/>
  <c r="T388" i="1"/>
  <c r="AC388" i="1"/>
  <c r="A389" i="1"/>
  <c r="J389" i="1" l="1"/>
  <c r="AC389" i="1"/>
  <c r="T389" i="1"/>
  <c r="A390" i="1"/>
  <c r="J390" i="1" l="1"/>
  <c r="T390" i="1"/>
  <c r="AC390" i="1"/>
  <c r="A391" i="1"/>
  <c r="J391" i="1" l="1"/>
  <c r="T391" i="1"/>
  <c r="AC391" i="1"/>
  <c r="A392" i="1"/>
  <c r="J392" i="1" l="1"/>
  <c r="T392" i="1"/>
  <c r="AC392" i="1"/>
  <c r="A393" i="1"/>
  <c r="J393" i="1" l="1"/>
  <c r="T393" i="1"/>
  <c r="AC393" i="1"/>
  <c r="A394" i="1"/>
  <c r="J394" i="1" l="1"/>
  <c r="AC394" i="1"/>
  <c r="T394" i="1"/>
  <c r="A395" i="1"/>
  <c r="J395" i="1" l="1"/>
  <c r="T395" i="1"/>
  <c r="AC395" i="1"/>
  <c r="A396" i="1"/>
  <c r="J396" i="1" l="1"/>
  <c r="AC396" i="1"/>
  <c r="T396" i="1"/>
  <c r="A397" i="1"/>
  <c r="J397" i="1" l="1"/>
  <c r="AC397" i="1"/>
  <c r="T397" i="1"/>
  <c r="A398" i="1"/>
  <c r="J398" i="1" l="1"/>
  <c r="AC398" i="1"/>
  <c r="T398" i="1"/>
  <c r="A399" i="1"/>
  <c r="J399" i="1" l="1"/>
  <c r="AC399" i="1"/>
  <c r="T399" i="1"/>
  <c r="A400" i="1"/>
  <c r="J400" i="1" l="1"/>
  <c r="T400" i="1"/>
  <c r="AC400" i="1"/>
  <c r="A401" i="1"/>
  <c r="J401" i="1" l="1"/>
  <c r="AC401" i="1"/>
  <c r="T401" i="1"/>
  <c r="A402" i="1"/>
  <c r="J402" i="1" l="1"/>
  <c r="T402" i="1"/>
  <c r="AC402" i="1"/>
  <c r="A403" i="1"/>
  <c r="J403" i="1" l="1"/>
  <c r="T403" i="1"/>
  <c r="AC403" i="1"/>
  <c r="A404" i="1"/>
  <c r="J404" i="1" l="1"/>
  <c r="T404" i="1"/>
  <c r="AC404" i="1"/>
  <c r="A405" i="1"/>
  <c r="J405" i="1" l="1"/>
  <c r="T405" i="1"/>
  <c r="AC405" i="1"/>
  <c r="A406" i="1"/>
  <c r="J406" i="1" l="1"/>
  <c r="AC406" i="1"/>
  <c r="T406" i="1"/>
  <c r="A407" i="1"/>
  <c r="J407" i="1" l="1"/>
  <c r="T407" i="1"/>
  <c r="AC407" i="1"/>
  <c r="A408" i="1"/>
  <c r="J408" i="1" l="1"/>
  <c r="AC408" i="1"/>
  <c r="T408" i="1"/>
  <c r="A409" i="1"/>
  <c r="J409" i="1" l="1"/>
  <c r="AC409" i="1"/>
  <c r="T409" i="1"/>
  <c r="A410" i="1"/>
  <c r="J410" i="1" l="1"/>
  <c r="AC410" i="1"/>
  <c r="T410" i="1"/>
  <c r="A411" i="1"/>
  <c r="J411" i="1" l="1"/>
  <c r="AC411" i="1"/>
  <c r="T411" i="1"/>
  <c r="A412" i="1"/>
  <c r="J412" i="1" l="1"/>
  <c r="T412" i="1"/>
  <c r="AC412" i="1"/>
  <c r="A413" i="1"/>
  <c r="J413" i="1" l="1"/>
  <c r="AC413" i="1"/>
  <c r="T413" i="1"/>
  <c r="A414" i="1"/>
  <c r="J414" i="1" l="1"/>
  <c r="T414" i="1"/>
  <c r="AC414" i="1"/>
  <c r="A415" i="1"/>
  <c r="J415" i="1" l="1"/>
  <c r="T415" i="1"/>
  <c r="AC415" i="1"/>
  <c r="A416" i="1"/>
  <c r="J416" i="1" l="1"/>
  <c r="T416" i="1"/>
  <c r="AC416" i="1"/>
  <c r="A417" i="1"/>
  <c r="J417" i="1" l="1"/>
  <c r="T417" i="1"/>
  <c r="AC417" i="1"/>
  <c r="A418" i="1"/>
  <c r="J418" i="1" l="1"/>
  <c r="AC418" i="1"/>
  <c r="T418" i="1"/>
  <c r="A419" i="1"/>
  <c r="J419" i="1" l="1"/>
  <c r="T419" i="1"/>
  <c r="AC419" i="1"/>
  <c r="A420" i="1"/>
  <c r="J420" i="1" l="1"/>
  <c r="AC420" i="1"/>
  <c r="T420" i="1"/>
  <c r="A421" i="1"/>
  <c r="J421" i="1" l="1"/>
  <c r="AC421" i="1"/>
  <c r="T421" i="1"/>
  <c r="A422" i="1"/>
  <c r="J422" i="1" l="1"/>
  <c r="AC422" i="1"/>
  <c r="T422" i="1"/>
  <c r="A423" i="1"/>
  <c r="J423" i="1" l="1"/>
  <c r="AC423" i="1"/>
  <c r="T423" i="1"/>
  <c r="A424" i="1"/>
  <c r="J424" i="1" l="1"/>
  <c r="T424" i="1"/>
  <c r="AC424" i="1"/>
  <c r="A425" i="1"/>
  <c r="J425" i="1" l="1"/>
  <c r="AC425" i="1"/>
  <c r="T425" i="1"/>
  <c r="A426" i="1"/>
  <c r="J426" i="1" l="1"/>
  <c r="T426" i="1"/>
  <c r="AC426" i="1"/>
  <c r="A427" i="1"/>
  <c r="J427" i="1" l="1"/>
  <c r="T427" i="1"/>
  <c r="AC427" i="1"/>
  <c r="A428" i="1"/>
  <c r="J428" i="1" l="1"/>
  <c r="T428" i="1"/>
  <c r="AC428" i="1"/>
  <c r="A429" i="1"/>
  <c r="J429" i="1" l="1"/>
  <c r="T429" i="1"/>
  <c r="AC429" i="1"/>
  <c r="A430" i="1"/>
  <c r="J430" i="1" l="1"/>
  <c r="AC430" i="1"/>
  <c r="T430" i="1"/>
  <c r="A431" i="1"/>
  <c r="J431" i="1" l="1"/>
  <c r="T431" i="1"/>
  <c r="AC431" i="1"/>
  <c r="A432" i="1"/>
  <c r="J432" i="1" l="1"/>
  <c r="AC432" i="1"/>
  <c r="T432" i="1"/>
  <c r="A433" i="1"/>
  <c r="J433" i="1" l="1"/>
  <c r="AC433" i="1"/>
  <c r="T433" i="1"/>
  <c r="A434" i="1"/>
  <c r="J434" i="1" l="1"/>
  <c r="AC434" i="1"/>
  <c r="T434" i="1"/>
  <c r="A435" i="1"/>
  <c r="J435" i="1" l="1"/>
  <c r="AC435" i="1"/>
  <c r="T435" i="1"/>
  <c r="A436" i="1"/>
  <c r="J436" i="1" l="1"/>
  <c r="T436" i="1"/>
  <c r="AC436" i="1"/>
  <c r="A437" i="1"/>
  <c r="J437" i="1" l="1"/>
  <c r="AC437" i="1"/>
  <c r="T437" i="1"/>
  <c r="A438" i="1"/>
  <c r="J438" i="1" l="1"/>
  <c r="T438" i="1"/>
  <c r="AC438" i="1"/>
  <c r="A439" i="1"/>
  <c r="J439" i="1" l="1"/>
  <c r="T439" i="1"/>
  <c r="AC439" i="1"/>
  <c r="A440" i="1"/>
  <c r="J440" i="1" l="1"/>
  <c r="T440" i="1"/>
  <c r="AC440" i="1"/>
  <c r="A441" i="1"/>
  <c r="J441" i="1" l="1"/>
  <c r="T441" i="1"/>
  <c r="AC441" i="1"/>
  <c r="A442" i="1"/>
  <c r="J442" i="1" l="1"/>
  <c r="AC442" i="1"/>
  <c r="T442" i="1"/>
  <c r="A443" i="1"/>
  <c r="J443" i="1" l="1"/>
  <c r="T443" i="1"/>
  <c r="AC443" i="1"/>
  <c r="A444" i="1"/>
  <c r="J444" i="1" l="1"/>
  <c r="AC444" i="1"/>
  <c r="T444" i="1"/>
  <c r="A445" i="1"/>
  <c r="J445" i="1" l="1"/>
  <c r="AC445" i="1"/>
  <c r="T445" i="1"/>
  <c r="A446" i="1"/>
  <c r="J446" i="1" l="1"/>
  <c r="AC446" i="1"/>
  <c r="T446" i="1"/>
  <c r="A447" i="1"/>
  <c r="J447" i="1" l="1"/>
  <c r="AC447" i="1"/>
  <c r="T447" i="1"/>
  <c r="A448" i="1"/>
  <c r="J448" i="1" l="1"/>
  <c r="T448" i="1"/>
  <c r="AC448" i="1"/>
  <c r="A449" i="1"/>
  <c r="J449" i="1" l="1"/>
  <c r="AC449" i="1"/>
  <c r="T449" i="1"/>
  <c r="A450" i="1"/>
  <c r="J450" i="1" l="1"/>
  <c r="T450" i="1"/>
  <c r="AC450" i="1"/>
  <c r="A451" i="1"/>
  <c r="J451" i="1" l="1"/>
  <c r="T451" i="1"/>
  <c r="AC451" i="1"/>
  <c r="A452" i="1"/>
  <c r="J452" i="1" l="1"/>
  <c r="T452" i="1"/>
  <c r="AC452" i="1"/>
  <c r="A453" i="1"/>
  <c r="J453" i="1" l="1"/>
  <c r="T453" i="1"/>
  <c r="AC453" i="1"/>
  <c r="A454" i="1"/>
  <c r="J454" i="1" l="1"/>
  <c r="AC454" i="1"/>
  <c r="T454" i="1"/>
  <c r="A455" i="1"/>
  <c r="J455" i="1" l="1"/>
  <c r="T455" i="1"/>
  <c r="AC455" i="1"/>
  <c r="A456" i="1"/>
  <c r="J456" i="1" l="1"/>
  <c r="AC456" i="1"/>
  <c r="T456" i="1"/>
  <c r="A457" i="1"/>
  <c r="J457" i="1" l="1"/>
  <c r="AC457" i="1"/>
  <c r="T457" i="1"/>
  <c r="A458" i="1"/>
  <c r="J458" i="1" l="1"/>
  <c r="AC458" i="1"/>
  <c r="T458" i="1"/>
  <c r="A459" i="1"/>
  <c r="J459" i="1" l="1"/>
  <c r="AC459" i="1"/>
  <c r="T459" i="1"/>
  <c r="A460" i="1"/>
  <c r="J460" i="1" l="1"/>
  <c r="T460" i="1"/>
  <c r="AC460" i="1"/>
  <c r="A461" i="1"/>
  <c r="J461" i="1" l="1"/>
  <c r="AC461" i="1"/>
  <c r="T461" i="1"/>
  <c r="A462" i="1"/>
  <c r="J462" i="1" l="1"/>
  <c r="T462" i="1"/>
  <c r="AC462" i="1"/>
  <c r="A463" i="1"/>
  <c r="J463" i="1" l="1"/>
  <c r="T463" i="1"/>
  <c r="AC463" i="1"/>
  <c r="A464" i="1"/>
  <c r="J464" i="1" l="1"/>
  <c r="T464" i="1"/>
  <c r="AC464" i="1"/>
  <c r="A465" i="1"/>
  <c r="J465" i="1" l="1"/>
  <c r="T465" i="1"/>
  <c r="AC465" i="1"/>
  <c r="A466" i="1"/>
  <c r="J466" i="1" l="1"/>
  <c r="AC466" i="1"/>
  <c r="T466" i="1"/>
  <c r="A467" i="1"/>
  <c r="J467" i="1" l="1"/>
  <c r="T467" i="1"/>
  <c r="AC467" i="1"/>
  <c r="A468" i="1"/>
  <c r="J468" i="1" l="1"/>
  <c r="AC468" i="1"/>
  <c r="T468" i="1"/>
  <c r="A469" i="1"/>
  <c r="J469" i="1" l="1"/>
  <c r="AC469" i="1"/>
  <c r="T469" i="1"/>
  <c r="A470" i="1"/>
  <c r="J470" i="1" l="1"/>
  <c r="AC470" i="1"/>
  <c r="T470" i="1"/>
  <c r="A471" i="1"/>
  <c r="J471" i="1" l="1"/>
  <c r="AC471" i="1"/>
  <c r="T471" i="1"/>
  <c r="A472" i="1"/>
  <c r="J472" i="1" l="1"/>
  <c r="T472" i="1"/>
  <c r="AC472" i="1"/>
  <c r="A473" i="1"/>
  <c r="J473" i="1" l="1"/>
  <c r="AC473" i="1"/>
  <c r="T473" i="1"/>
  <c r="A474" i="1"/>
  <c r="J474" i="1" l="1"/>
  <c r="T474" i="1"/>
  <c r="AC474" i="1"/>
  <c r="A475" i="1"/>
  <c r="J475" i="1" l="1"/>
  <c r="T475" i="1"/>
  <c r="AC475" i="1"/>
  <c r="A476" i="1"/>
  <c r="J476" i="1" l="1"/>
  <c r="T476" i="1"/>
  <c r="AC476" i="1"/>
  <c r="A477" i="1"/>
  <c r="J477" i="1" l="1"/>
  <c r="T477" i="1"/>
  <c r="AC477" i="1"/>
  <c r="A478" i="1"/>
  <c r="J478" i="1" l="1"/>
  <c r="AC478" i="1"/>
  <c r="T478" i="1"/>
  <c r="A479" i="1"/>
  <c r="J479" i="1" l="1"/>
  <c r="T479" i="1"/>
  <c r="AC479" i="1"/>
  <c r="A480" i="1"/>
  <c r="J480" i="1" l="1"/>
  <c r="AC480" i="1"/>
  <c r="T480" i="1"/>
  <c r="A481" i="1"/>
  <c r="J481" i="1" l="1"/>
  <c r="AC481" i="1"/>
  <c r="T481" i="1"/>
  <c r="A482" i="1"/>
  <c r="J482" i="1" l="1"/>
  <c r="AC482" i="1"/>
  <c r="T482" i="1"/>
  <c r="A483" i="1"/>
  <c r="J483" i="1" l="1"/>
  <c r="AC483" i="1"/>
  <c r="T483" i="1"/>
  <c r="A484" i="1"/>
  <c r="J484" i="1" l="1"/>
  <c r="T484" i="1"/>
  <c r="AC484" i="1"/>
  <c r="A485" i="1"/>
  <c r="J485" i="1" l="1"/>
  <c r="AC485" i="1"/>
  <c r="T485" i="1"/>
  <c r="A486" i="1"/>
  <c r="J486" i="1" l="1"/>
  <c r="T486" i="1"/>
  <c r="AC486" i="1"/>
  <c r="A487" i="1"/>
  <c r="J487" i="1" l="1"/>
  <c r="T487" i="1"/>
  <c r="AC487" i="1"/>
  <c r="A488" i="1"/>
  <c r="J488" i="1" l="1"/>
  <c r="T488" i="1"/>
  <c r="AC488" i="1"/>
  <c r="A489" i="1"/>
  <c r="J489" i="1" l="1"/>
  <c r="T489" i="1"/>
  <c r="AC489" i="1"/>
  <c r="A490" i="1"/>
  <c r="J490" i="1" l="1"/>
  <c r="AC490" i="1"/>
  <c r="T490" i="1"/>
  <c r="A491" i="1"/>
  <c r="J491" i="1" l="1"/>
  <c r="AC491" i="1"/>
  <c r="T491" i="1"/>
  <c r="A492" i="1"/>
  <c r="J492" i="1" l="1"/>
  <c r="AC492" i="1"/>
  <c r="T492" i="1"/>
  <c r="A493" i="1"/>
  <c r="J493" i="1" l="1"/>
  <c r="AC493" i="1"/>
  <c r="T493" i="1"/>
  <c r="A494" i="1"/>
  <c r="J494" i="1" l="1"/>
  <c r="AC494" i="1"/>
  <c r="T494" i="1"/>
  <c r="A495" i="1"/>
  <c r="J495" i="1" l="1"/>
  <c r="AC495" i="1"/>
  <c r="T495" i="1"/>
  <c r="A496" i="1"/>
  <c r="J496" i="1" l="1"/>
  <c r="T496" i="1"/>
  <c r="AC496" i="1"/>
  <c r="A497" i="1"/>
  <c r="J497" i="1" l="1"/>
  <c r="AC497" i="1"/>
  <c r="T497" i="1"/>
  <c r="A498" i="1"/>
  <c r="J498" i="1" l="1"/>
  <c r="T498" i="1"/>
  <c r="AC498" i="1"/>
  <c r="A499" i="1"/>
  <c r="J499" i="1" l="1"/>
  <c r="T499" i="1"/>
  <c r="AC499" i="1"/>
  <c r="A500" i="1"/>
  <c r="J500" i="1" l="1"/>
  <c r="T500" i="1"/>
  <c r="AC500" i="1"/>
  <c r="A501" i="1"/>
  <c r="J501" i="1" l="1"/>
  <c r="T501" i="1"/>
  <c r="AC501" i="1"/>
  <c r="A502" i="1"/>
  <c r="J502" i="1" l="1"/>
  <c r="AC502" i="1"/>
  <c r="T502" i="1"/>
  <c r="A503" i="1"/>
  <c r="J503" i="1" l="1"/>
  <c r="AC503" i="1"/>
  <c r="T503" i="1"/>
  <c r="A504" i="1"/>
  <c r="J504" i="1" l="1"/>
  <c r="AC504" i="1"/>
  <c r="T504" i="1"/>
  <c r="A505" i="1"/>
  <c r="J505" i="1" l="1"/>
  <c r="AC505" i="1"/>
  <c r="T505" i="1"/>
  <c r="A506" i="1"/>
  <c r="J506" i="1" l="1"/>
  <c r="AC506" i="1"/>
  <c r="T506" i="1"/>
  <c r="A507" i="1"/>
  <c r="J507" i="1" l="1"/>
  <c r="AC507" i="1"/>
  <c r="T507" i="1"/>
  <c r="A508" i="1"/>
  <c r="J508" i="1" l="1"/>
  <c r="T508" i="1"/>
  <c r="AC508" i="1"/>
  <c r="A509" i="1"/>
  <c r="J509" i="1" l="1"/>
  <c r="AC509" i="1"/>
  <c r="T509" i="1"/>
  <c r="A510" i="1"/>
  <c r="J510" i="1" l="1"/>
  <c r="T510" i="1"/>
  <c r="AC510" i="1"/>
  <c r="A511" i="1"/>
  <c r="J511" i="1" l="1"/>
  <c r="T511" i="1"/>
  <c r="AC511" i="1"/>
  <c r="A512" i="1"/>
  <c r="J512" i="1" l="1"/>
  <c r="T512" i="1"/>
  <c r="AC512" i="1"/>
  <c r="A513" i="1"/>
  <c r="J513" i="1" l="1"/>
  <c r="T513" i="1"/>
  <c r="AC513" i="1"/>
  <c r="A514" i="1"/>
  <c r="J514" i="1" l="1"/>
  <c r="AC514" i="1"/>
  <c r="T514" i="1"/>
  <c r="A515" i="1"/>
  <c r="J515" i="1" l="1"/>
  <c r="AC515" i="1"/>
  <c r="T515" i="1"/>
  <c r="A516" i="1"/>
  <c r="J516" i="1" l="1"/>
  <c r="AC516" i="1"/>
  <c r="T516" i="1"/>
  <c r="A517" i="1"/>
  <c r="J517" i="1" l="1"/>
  <c r="AC517" i="1"/>
  <c r="T517" i="1"/>
  <c r="A518" i="1"/>
  <c r="J518" i="1" l="1"/>
  <c r="AC518" i="1"/>
  <c r="T518" i="1"/>
  <c r="A519" i="1"/>
  <c r="J519" i="1" l="1"/>
  <c r="AC519" i="1"/>
  <c r="T519" i="1"/>
  <c r="A520" i="1"/>
  <c r="J520" i="1" l="1"/>
  <c r="T520" i="1"/>
  <c r="AC520" i="1"/>
  <c r="A521" i="1"/>
  <c r="J521" i="1" l="1"/>
  <c r="AC521" i="1"/>
  <c r="T521" i="1"/>
  <c r="A522" i="1"/>
  <c r="J522" i="1" l="1"/>
  <c r="T522" i="1"/>
  <c r="AC522" i="1"/>
  <c r="A523" i="1"/>
  <c r="J523" i="1" l="1"/>
  <c r="T523" i="1"/>
  <c r="AC523" i="1"/>
  <c r="A524" i="1"/>
  <c r="J524" i="1" l="1"/>
  <c r="T524" i="1"/>
  <c r="AC524" i="1"/>
  <c r="A525" i="1"/>
  <c r="J525" i="1" l="1"/>
  <c r="T525" i="1"/>
  <c r="AC525" i="1"/>
  <c r="A526" i="1"/>
  <c r="L131" i="1"/>
  <c r="J526" i="1" l="1"/>
  <c r="AC526" i="1"/>
  <c r="T526" i="1"/>
  <c r="A527" i="1"/>
  <c r="J527" i="1" l="1"/>
  <c r="T527" i="1"/>
  <c r="AC527" i="1"/>
  <c r="A528" i="1"/>
  <c r="J528" i="1" l="1"/>
  <c r="AC528" i="1"/>
  <c r="T528" i="1"/>
  <c r="A529" i="1"/>
  <c r="B77" i="1"/>
  <c r="A79" i="1" s="1"/>
  <c r="B78" i="1"/>
  <c r="B113" i="1" s="1"/>
  <c r="G275" i="1"/>
  <c r="G300" i="1"/>
  <c r="G170" i="1"/>
  <c r="G448" i="1"/>
  <c r="G342" i="1"/>
  <c r="G320" i="1"/>
  <c r="G491" i="1"/>
  <c r="G351" i="1"/>
  <c r="G243" i="1"/>
  <c r="G248" i="1"/>
  <c r="G375" i="1"/>
  <c r="G175" i="1"/>
  <c r="G267" i="1"/>
  <c r="G391" i="1"/>
  <c r="G209" i="1"/>
  <c r="G353" i="1"/>
  <c r="G234" i="1"/>
  <c r="G579" i="1"/>
  <c r="G329" i="1"/>
  <c r="G198" i="1"/>
  <c r="G520" i="1"/>
  <c r="G554" i="1"/>
  <c r="G551" i="1"/>
  <c r="G283" i="1"/>
  <c r="G450" i="1"/>
  <c r="G395" i="1"/>
  <c r="G397" i="1"/>
  <c r="G203" i="1"/>
  <c r="G188" i="1"/>
  <c r="G215" i="1"/>
  <c r="G482" i="1"/>
  <c r="G271" i="1"/>
  <c r="G306" i="1"/>
  <c r="G364" i="1"/>
  <c r="G514" i="1"/>
  <c r="G421" i="1"/>
  <c r="G186" i="1"/>
  <c r="G492" i="1"/>
  <c r="G321" i="1"/>
  <c r="G148" i="1"/>
  <c r="G563" i="1"/>
  <c r="G138" i="1"/>
  <c r="G503" i="1"/>
  <c r="G495" i="1"/>
  <c r="G401" i="1"/>
  <c r="G232" i="1"/>
  <c r="G324" i="1"/>
  <c r="G309" i="1"/>
  <c r="G558" i="1"/>
  <c r="G481" i="1"/>
  <c r="G463" i="1"/>
  <c r="G291" i="1"/>
  <c r="G519" i="1"/>
  <c r="G365" i="1"/>
  <c r="G192" i="1"/>
  <c r="G202" i="1"/>
  <c r="G362" i="1"/>
  <c r="G313" i="1"/>
  <c r="G274" i="1"/>
  <c r="G288" i="1"/>
  <c r="G516" i="1"/>
  <c r="G498" i="1"/>
  <c r="G457" i="1"/>
  <c r="G270" i="1"/>
  <c r="G422" i="1"/>
  <c r="G307" i="1"/>
  <c r="G517" i="1"/>
  <c r="G427" i="1"/>
  <c r="G302" i="1"/>
  <c r="G345" i="1"/>
  <c r="G573" i="1"/>
  <c r="G157" i="1"/>
  <c r="G196" i="1"/>
  <c r="G237" i="1"/>
  <c r="G211" i="1"/>
  <c r="G301" i="1"/>
  <c r="G178" i="1"/>
  <c r="G318" i="1"/>
  <c r="G385" i="1"/>
  <c r="G466" i="1"/>
  <c r="G485" i="1"/>
  <c r="G242" i="1"/>
  <c r="G504" i="1"/>
  <c r="G507" i="1"/>
  <c r="G207" i="1"/>
  <c r="G281" i="1"/>
  <c r="G462" i="1"/>
  <c r="G282" i="1"/>
  <c r="G171" i="1"/>
  <c r="G350" i="1"/>
  <c r="G530" i="1"/>
  <c r="G264" i="1"/>
  <c r="G172" i="1"/>
  <c r="G355" i="1"/>
  <c r="G529" i="1"/>
  <c r="G475" i="1"/>
  <c r="G366" i="1"/>
  <c r="G442" i="1"/>
  <c r="G330" i="1"/>
  <c r="G486" i="1"/>
  <c r="G424" i="1"/>
  <c r="G419" i="1"/>
  <c r="G506" i="1"/>
  <c r="G224" i="1"/>
  <c r="G568" i="1"/>
  <c r="G287" i="1"/>
  <c r="G356" i="1"/>
  <c r="G449" i="1"/>
  <c r="G249" i="1"/>
  <c r="G533" i="1"/>
  <c r="G319" i="1"/>
  <c r="G443" i="1"/>
  <c r="G414" i="1"/>
  <c r="G183" i="1"/>
  <c r="G327" i="1"/>
  <c r="G478" i="1"/>
  <c r="G155" i="1"/>
  <c r="G349" i="1"/>
  <c r="G564" i="1"/>
  <c r="G524" i="1"/>
  <c r="G542" i="1"/>
  <c r="G546" i="1"/>
  <c r="G425" i="1"/>
  <c r="G509" i="1"/>
  <c r="G335" i="1"/>
  <c r="G218" i="1"/>
  <c r="G571" i="1"/>
  <c r="G581" i="1"/>
  <c r="G144" i="1"/>
  <c r="G438" i="1"/>
  <c r="G547" i="1"/>
  <c r="G289" i="1"/>
  <c r="G337" i="1"/>
  <c r="G406" i="1"/>
  <c r="G263" i="1"/>
  <c r="G405" i="1"/>
  <c r="G404" i="1"/>
  <c r="G403" i="1"/>
  <c r="G273" i="1"/>
  <c r="G416" i="1"/>
  <c r="G435" i="1"/>
  <c r="G380" i="1"/>
  <c r="G262" i="1"/>
  <c r="G142" i="1"/>
  <c r="G156" i="1"/>
  <c r="G575" i="1"/>
  <c r="G136" i="1"/>
  <c r="G268" i="1"/>
  <c r="G477" i="1"/>
  <c r="G512" i="1"/>
  <c r="G469" i="1"/>
  <c r="G387" i="1"/>
  <c r="G195" i="1"/>
  <c r="G473" i="1"/>
  <c r="G254" i="1"/>
  <c r="G132" i="1"/>
  <c r="G227" i="1"/>
  <c r="G412" i="1"/>
  <c r="G497" i="1"/>
  <c r="G550" i="1"/>
  <c r="G496" i="1"/>
  <c r="G505" i="1"/>
  <c r="G208" i="1"/>
  <c r="G213" i="1"/>
  <c r="G165" i="1"/>
  <c r="G185" i="1"/>
  <c r="G167" i="1"/>
  <c r="G197" i="1"/>
  <c r="G493" i="1"/>
  <c r="G266" i="1"/>
  <c r="G468" i="1"/>
  <c r="G294" i="1"/>
  <c r="G236" i="1"/>
  <c r="G332" i="1"/>
  <c r="G499" i="1"/>
  <c r="G390" i="1"/>
  <c r="G235" i="1"/>
  <c r="G339" i="1"/>
  <c r="G182" i="1"/>
  <c r="G141" i="1"/>
  <c r="G552" i="1"/>
  <c r="G382" i="1"/>
  <c r="G474" i="1"/>
  <c r="G490" i="1"/>
  <c r="G259" i="1"/>
  <c r="G214" i="1"/>
  <c r="G565" i="1"/>
  <c r="G137" i="1"/>
  <c r="G426" i="1"/>
  <c r="G557" i="1"/>
  <c r="G388" i="1"/>
  <c r="G187" i="1"/>
  <c r="G483" i="1"/>
  <c r="G328" i="1"/>
  <c r="G191" i="1"/>
  <c r="G420" i="1"/>
  <c r="G522" i="1"/>
  <c r="G525" i="1"/>
  <c r="G501" i="1"/>
  <c r="G160" i="1"/>
  <c r="G216" i="1"/>
  <c r="G508" i="1"/>
  <c r="G240" i="1"/>
  <c r="G432" i="1"/>
  <c r="G310" i="1"/>
  <c r="G233" i="1"/>
  <c r="G150" i="1"/>
  <c r="G217" i="1"/>
  <c r="G246" i="1"/>
  <c r="G326" i="1"/>
  <c r="G537" i="1"/>
  <c r="G453" i="1"/>
  <c r="G359" i="1"/>
  <c r="G379" i="1"/>
  <c r="G250" i="1"/>
  <c r="G580" i="1"/>
  <c r="G230" i="1"/>
  <c r="G555" i="1"/>
  <c r="G502" i="1"/>
  <c r="G521" i="1"/>
  <c r="G562" i="1"/>
  <c r="G393" i="1"/>
  <c r="G445" i="1"/>
  <c r="G219" i="1"/>
  <c r="G163" i="1"/>
  <c r="G440" i="1"/>
  <c r="G411" i="1"/>
  <c r="G384" i="1"/>
  <c r="G370" i="1"/>
  <c r="G223" i="1"/>
  <c r="G458" i="1"/>
  <c r="G494" i="1"/>
  <c r="G396" i="1"/>
  <c r="G369" i="1"/>
  <c r="G228" i="1"/>
  <c r="G341" i="1"/>
  <c r="G293" i="1"/>
  <c r="G539" i="1"/>
  <c r="G153" i="1"/>
  <c r="G549" i="1"/>
  <c r="G535" i="1"/>
  <c r="G402" i="1"/>
  <c r="G454" i="1"/>
  <c r="G251" i="1"/>
  <c r="G179" i="1"/>
  <c r="G559" i="1"/>
  <c r="G536" i="1"/>
  <c r="G315" i="1"/>
  <c r="G372" i="1"/>
  <c r="G358" i="1"/>
  <c r="G433" i="1"/>
  <c r="G131" i="1"/>
  <c r="G231" i="1"/>
  <c r="G173" i="1"/>
  <c r="G513" i="1"/>
  <c r="G297" i="1"/>
  <c r="G461" i="1"/>
  <c r="G410" i="1"/>
  <c r="G470" i="1"/>
  <c r="G285" i="1"/>
  <c r="G399" i="1"/>
  <c r="G510" i="1"/>
  <c r="G444" i="1"/>
  <c r="G523" i="1"/>
  <c r="G556" i="1"/>
  <c r="G338" i="1"/>
  <c r="G284" i="1"/>
  <c r="G325" i="1"/>
  <c r="G407" i="1"/>
  <c r="G447" i="1"/>
  <c r="G408" i="1"/>
  <c r="G476" i="1"/>
  <c r="G239" i="1"/>
  <c r="G290" i="1"/>
  <c r="G269" i="1"/>
  <c r="G577" i="1"/>
  <c r="G257" i="1"/>
  <c r="G158" i="1"/>
  <c r="G147" i="1"/>
  <c r="G511" i="1"/>
  <c r="G305" i="1"/>
  <c r="G360" i="1"/>
  <c r="G377" i="1"/>
  <c r="G373" i="1"/>
  <c r="G159" i="1"/>
  <c r="G576" i="1"/>
  <c r="G247" i="1"/>
  <c r="G389" i="1"/>
  <c r="G168" i="1"/>
  <c r="G378" i="1"/>
  <c r="G418" i="1"/>
  <c r="G181" i="1"/>
  <c r="G169" i="1"/>
  <c r="G352" i="1"/>
  <c r="G161" i="1"/>
  <c r="G316" i="1"/>
  <c r="G452" i="1"/>
  <c r="G174" i="1"/>
  <c r="G265" i="1"/>
  <c r="G244" i="1"/>
  <c r="G314" i="1"/>
  <c r="G286" i="1"/>
  <c r="G296" i="1"/>
  <c r="G578" i="1"/>
  <c r="G292" i="1"/>
  <c r="G467" i="1"/>
  <c r="G322" i="1"/>
  <c r="G184" i="1"/>
  <c r="G431" i="1"/>
  <c r="G312" i="1"/>
  <c r="G176" i="1"/>
  <c r="G225" i="1"/>
  <c r="G154" i="1"/>
  <c r="G363" i="1"/>
  <c r="G252" i="1"/>
  <c r="G367" i="1"/>
  <c r="G241" i="1"/>
  <c r="G276" i="1"/>
  <c r="G245" i="1"/>
  <c r="G545" i="1"/>
  <c r="G323" i="1"/>
  <c r="G304" i="1"/>
  <c r="G299" i="1"/>
  <c r="G256" i="1"/>
  <c r="G409" i="1"/>
  <c r="G553" i="1"/>
  <c r="G500" i="1"/>
  <c r="G386" i="1"/>
  <c r="G540" i="1"/>
  <c r="G544" i="1"/>
  <c r="G278" i="1"/>
  <c r="G488" i="1"/>
  <c r="G255" i="1"/>
  <c r="G460" i="1"/>
  <c r="G152" i="1"/>
  <c r="G472" i="1"/>
  <c r="G548" i="1"/>
  <c r="G331" i="1"/>
  <c r="G446" i="1"/>
  <c r="G480" i="1"/>
  <c r="G146" i="1"/>
  <c r="G346" i="1"/>
  <c r="G295" i="1"/>
  <c r="G489" i="1"/>
  <c r="G279" i="1"/>
  <c r="G527" i="1"/>
  <c r="G541" i="1"/>
  <c r="G164" i="1"/>
  <c r="G572" i="1"/>
  <c r="G381" i="1"/>
  <c r="G465" i="1"/>
  <c r="G303" i="1"/>
  <c r="G260" i="1"/>
  <c r="G429" i="1"/>
  <c r="G193" i="1"/>
  <c r="G199" i="1"/>
  <c r="G139" i="1"/>
  <c r="G361" i="1"/>
  <c r="G258" i="1"/>
  <c r="G190" i="1"/>
  <c r="G566" i="1"/>
  <c r="G376" i="1"/>
  <c r="G567" i="1"/>
  <c r="G560" i="1"/>
  <c r="G221" i="1"/>
  <c r="G311" i="1"/>
  <c r="G220" i="1"/>
  <c r="G200" i="1"/>
  <c r="G140" i="1"/>
  <c r="G194" i="1"/>
  <c r="G336" i="1"/>
  <c r="G464" i="1"/>
  <c r="G436" i="1"/>
  <c r="G543" i="1"/>
  <c r="G354" i="1"/>
  <c r="G455" i="1"/>
  <c r="G344" i="1"/>
  <c r="G272" i="1"/>
  <c r="G334" i="1"/>
  <c r="G569" i="1"/>
  <c r="G487" i="1"/>
  <c r="G340" i="1"/>
  <c r="G434" i="1"/>
  <c r="G210" i="1"/>
  <c r="G441" i="1"/>
  <c r="G180" i="1"/>
  <c r="G162" i="1"/>
  <c r="G561" i="1"/>
  <c r="G439" i="1"/>
  <c r="G189" i="1"/>
  <c r="G531" i="1"/>
  <c r="G415" i="1"/>
  <c r="G253" i="1"/>
  <c r="G392" i="1"/>
  <c r="G134" i="1"/>
  <c r="G201" i="1"/>
  <c r="G238" i="1"/>
  <c r="G459" i="1"/>
  <c r="G371" i="1"/>
  <c r="G451" i="1"/>
  <c r="G149" i="1"/>
  <c r="G437" i="1"/>
  <c r="G204" i="1"/>
  <c r="G570" i="1"/>
  <c r="G528" i="1"/>
  <c r="G479" i="1"/>
  <c r="G394" i="1"/>
  <c r="G532" i="1"/>
  <c r="G143" i="1"/>
  <c r="G135" i="1"/>
  <c r="G357" i="1"/>
  <c r="G308" i="1"/>
  <c r="G538" i="1"/>
  <c r="G518" i="1"/>
  <c r="G166" i="1"/>
  <c r="G206" i="1"/>
  <c r="G417" i="1"/>
  <c r="G374" i="1"/>
  <c r="G515" i="1"/>
  <c r="G430" i="1"/>
  <c r="G229" i="1"/>
  <c r="G484" i="1"/>
  <c r="G534" i="1"/>
  <c r="G298" i="1"/>
  <c r="G222" i="1"/>
  <c r="G226" i="1"/>
  <c r="G526" i="1"/>
  <c r="G348" i="1"/>
  <c r="G151" i="1"/>
  <c r="G280" i="1"/>
  <c r="G574" i="1"/>
  <c r="G400" i="1"/>
  <c r="G333" i="1"/>
  <c r="G471" i="1"/>
  <c r="G145" i="1"/>
  <c r="G398" i="1"/>
  <c r="G383" i="1"/>
  <c r="G205" i="1"/>
  <c r="G456" i="1"/>
  <c r="G423" i="1"/>
  <c r="G428" i="1"/>
  <c r="G277" i="1"/>
  <c r="G177" i="1"/>
  <c r="G347" i="1"/>
  <c r="G317" i="1"/>
  <c r="G212" i="1"/>
  <c r="G368" i="1"/>
  <c r="G343" i="1"/>
  <c r="G413" i="1"/>
  <c r="G261" i="1"/>
  <c r="G133" i="1"/>
  <c r="B100" i="1"/>
  <c r="B101" i="1"/>
  <c r="G99" i="1"/>
  <c r="B99" i="1" s="1"/>
  <c r="B88" i="1"/>
  <c r="B89" i="1" s="1"/>
  <c r="E86" i="1"/>
  <c r="B86" i="1" s="1"/>
  <c r="F77" i="1" l="1"/>
  <c r="C205" i="1" s="1"/>
  <c r="J529" i="1"/>
  <c r="AC529" i="1"/>
  <c r="T529" i="1"/>
  <c r="A530" i="1"/>
  <c r="C132" i="1"/>
  <c r="C144" i="1"/>
  <c r="C168" i="1"/>
  <c r="C180" i="1"/>
  <c r="C192" i="1"/>
  <c r="C216" i="1"/>
  <c r="C276" i="1"/>
  <c r="C481" i="1"/>
  <c r="C537" i="1"/>
  <c r="C549" i="1"/>
  <c r="C561" i="1"/>
  <c r="C573" i="1"/>
  <c r="C142" i="1"/>
  <c r="C154" i="1"/>
  <c r="C166" i="1"/>
  <c r="C178" i="1"/>
  <c r="C190" i="1"/>
  <c r="C202" i="1"/>
  <c r="C226" i="1"/>
  <c r="C238" i="1"/>
  <c r="C250" i="1"/>
  <c r="C262" i="1"/>
  <c r="C138" i="1"/>
  <c r="C186" i="1"/>
  <c r="C233" i="1"/>
  <c r="C270" i="1"/>
  <c r="C305" i="1"/>
  <c r="C331" i="1"/>
  <c r="C359" i="1"/>
  <c r="C390" i="1"/>
  <c r="C418" i="1"/>
  <c r="C449" i="1"/>
  <c r="C475" i="1"/>
  <c r="C503" i="1"/>
  <c r="C534" i="1"/>
  <c r="C562" i="1"/>
  <c r="C511" i="1"/>
  <c r="C245" i="1"/>
  <c r="C342" i="1"/>
  <c r="C455" i="1"/>
  <c r="C571" i="1"/>
  <c r="C403" i="1"/>
  <c r="C547" i="1"/>
  <c r="C287" i="1"/>
  <c r="C437" i="1"/>
  <c r="C215" i="1"/>
  <c r="C438" i="1"/>
  <c r="C222" i="1"/>
  <c r="C382" i="1"/>
  <c r="C526" i="1"/>
  <c r="C269" i="1"/>
  <c r="C443" i="1"/>
  <c r="C139" i="1"/>
  <c r="C187" i="1"/>
  <c r="C234" i="1"/>
  <c r="C271" i="1"/>
  <c r="C306" i="1"/>
  <c r="C334" i="1"/>
  <c r="C365" i="1"/>
  <c r="C391" i="1"/>
  <c r="C419" i="1"/>
  <c r="C450" i="1"/>
  <c r="C478" i="1"/>
  <c r="C509" i="1"/>
  <c r="C535" i="1"/>
  <c r="C563" i="1"/>
  <c r="C151" i="1"/>
  <c r="C282" i="1"/>
  <c r="C401" i="1"/>
  <c r="C486" i="1"/>
  <c r="C318" i="1"/>
  <c r="C462" i="1"/>
  <c r="C163" i="1"/>
  <c r="C347" i="1"/>
  <c r="C491" i="1"/>
  <c r="C167" i="1"/>
  <c r="C353" i="1"/>
  <c r="C466" i="1"/>
  <c r="C131" i="1"/>
  <c r="C323" i="1"/>
  <c r="C439" i="1"/>
  <c r="C179" i="1"/>
  <c r="C389" i="1"/>
  <c r="C559" i="1"/>
  <c r="C143" i="1"/>
  <c r="C191" i="1"/>
  <c r="C235" i="1"/>
  <c r="C274" i="1"/>
  <c r="C307" i="1"/>
  <c r="C335" i="1"/>
  <c r="C366" i="1"/>
  <c r="C394" i="1"/>
  <c r="C425" i="1"/>
  <c r="C451" i="1"/>
  <c r="C479" i="1"/>
  <c r="C510" i="1"/>
  <c r="C538" i="1"/>
  <c r="C569" i="1"/>
  <c r="C570" i="1"/>
  <c r="C199" i="1"/>
  <c r="C311" i="1"/>
  <c r="C427" i="1"/>
  <c r="C545" i="1"/>
  <c r="C377" i="1"/>
  <c r="C521" i="1"/>
  <c r="C251" i="1"/>
  <c r="C406" i="1"/>
  <c r="C550" i="1"/>
  <c r="C294" i="1"/>
  <c r="C407" i="1"/>
  <c r="C551" i="1"/>
  <c r="C259" i="1"/>
  <c r="C413" i="1"/>
  <c r="C557" i="1"/>
  <c r="C299" i="1"/>
  <c r="C502" i="1"/>
  <c r="C150" i="1"/>
  <c r="C198" i="1"/>
  <c r="C239" i="1"/>
  <c r="C275" i="1"/>
  <c r="C310" i="1"/>
  <c r="C341" i="1"/>
  <c r="C367" i="1"/>
  <c r="C395" i="1"/>
  <c r="C426" i="1"/>
  <c r="C454" i="1"/>
  <c r="C485" i="1"/>
  <c r="C539" i="1"/>
  <c r="C370" i="1"/>
  <c r="C514" i="1"/>
  <c r="C346" i="1"/>
  <c r="C490" i="1"/>
  <c r="C211" i="1"/>
  <c r="C522" i="1"/>
  <c r="C322" i="1"/>
  <c r="C497" i="1"/>
  <c r="C295" i="1"/>
  <c r="C467" i="1"/>
  <c r="C227" i="1"/>
  <c r="C415" i="1"/>
  <c r="C155" i="1"/>
  <c r="C203" i="1"/>
  <c r="C246" i="1"/>
  <c r="C283" i="1"/>
  <c r="C317" i="1"/>
  <c r="C343" i="1"/>
  <c r="C371" i="1"/>
  <c r="C402" i="1"/>
  <c r="C430" i="1"/>
  <c r="C461" i="1"/>
  <c r="C487" i="1"/>
  <c r="C515" i="1"/>
  <c r="C546" i="1"/>
  <c r="C574" i="1"/>
  <c r="C162" i="1"/>
  <c r="C210" i="1"/>
  <c r="C247" i="1"/>
  <c r="C286" i="1"/>
  <c r="C431" i="1"/>
  <c r="C575" i="1"/>
  <c r="C319" i="1"/>
  <c r="C378" i="1"/>
  <c r="C463" i="1"/>
  <c r="C581" i="1"/>
  <c r="C258" i="1"/>
  <c r="C379" i="1"/>
  <c r="C523" i="1"/>
  <c r="C174" i="1"/>
  <c r="C354" i="1"/>
  <c r="C498" i="1"/>
  <c r="C330" i="1"/>
  <c r="C474" i="1"/>
  <c r="C175" i="1"/>
  <c r="C223" i="1"/>
  <c r="C263" i="1"/>
  <c r="C298" i="1"/>
  <c r="C329" i="1"/>
  <c r="C355" i="1"/>
  <c r="C383" i="1"/>
  <c r="C414" i="1"/>
  <c r="C442" i="1"/>
  <c r="C473" i="1"/>
  <c r="C499" i="1"/>
  <c r="C527" i="1"/>
  <c r="C558" i="1"/>
  <c r="C358" i="1"/>
  <c r="C533" i="1"/>
  <c r="B98" i="1"/>
  <c r="B102" i="1" s="1"/>
  <c r="D102" i="1" s="1"/>
  <c r="E98" i="1"/>
  <c r="E420" i="1"/>
  <c r="E571" i="1"/>
  <c r="E203" i="1"/>
  <c r="E263" i="1"/>
  <c r="E414" i="1"/>
  <c r="E351" i="1"/>
  <c r="E215" i="1"/>
  <c r="E538" i="1"/>
  <c r="E440" i="1"/>
  <c r="E228" i="1"/>
  <c r="E558" i="1"/>
  <c r="E298" i="1"/>
  <c r="E271" i="1"/>
  <c r="E252" i="1"/>
  <c r="E463" i="1"/>
  <c r="E412" i="1"/>
  <c r="E311" i="1"/>
  <c r="E551" i="1"/>
  <c r="E517" i="1"/>
  <c r="E376" i="1"/>
  <c r="E231" i="1"/>
  <c r="E218" i="1"/>
  <c r="E473" i="1"/>
  <c r="E384" i="1"/>
  <c r="E328" i="1"/>
  <c r="E395" i="1"/>
  <c r="E169" i="1"/>
  <c r="E405" i="1"/>
  <c r="E182" i="1"/>
  <c r="E288" i="1"/>
  <c r="E303" i="1"/>
  <c r="E382" i="1"/>
  <c r="E427" i="1"/>
  <c r="E255" i="1"/>
  <c r="E580" i="1"/>
  <c r="E152" i="1"/>
  <c r="E494" i="1"/>
  <c r="E371" i="1"/>
  <c r="E413" i="1"/>
  <c r="E277" i="1"/>
  <c r="E415" i="1"/>
  <c r="E345" i="1"/>
  <c r="E476" i="1"/>
  <c r="E368" i="1"/>
  <c r="E230" i="1"/>
  <c r="E445" i="1"/>
  <c r="E147" i="1"/>
  <c r="E359" i="1"/>
  <c r="E438" i="1"/>
  <c r="E487" i="1"/>
  <c r="E417" i="1"/>
  <c r="E322" i="1"/>
  <c r="E432" i="1"/>
  <c r="E253" i="1"/>
  <c r="E176" i="1"/>
  <c r="E546" i="1"/>
  <c r="E552" i="1"/>
  <c r="E521" i="1"/>
  <c r="E439" i="1"/>
  <c r="E557" i="1"/>
  <c r="E246" i="1"/>
  <c r="E304" i="1"/>
  <c r="E418" i="1"/>
  <c r="E331" i="1"/>
  <c r="E403" i="1"/>
  <c r="E466" i="1"/>
  <c r="E192" i="1"/>
  <c r="E565" i="1"/>
  <c r="E532" i="1"/>
  <c r="E282" i="1"/>
  <c r="E500" i="1"/>
  <c r="E485" i="1"/>
  <c r="E296" i="1"/>
  <c r="E343" i="1"/>
  <c r="E177" i="1"/>
  <c r="E350" i="1"/>
  <c r="E547" i="1"/>
  <c r="E510" i="1"/>
  <c r="E573" i="1"/>
  <c r="E578" i="1"/>
  <c r="E314" i="1"/>
  <c r="E377" i="1"/>
  <c r="E199" i="1"/>
  <c r="E407" i="1"/>
  <c r="E293" i="1"/>
  <c r="E211" i="1"/>
  <c r="E302" i="1"/>
  <c r="E458" i="1"/>
  <c r="E222" i="1"/>
  <c r="E579" i="1"/>
  <c r="E285" i="1"/>
  <c r="E491" i="1"/>
  <c r="E136" i="1"/>
  <c r="E423" i="1"/>
  <c r="E539" i="1"/>
  <c r="E334" i="1"/>
  <c r="E140" i="1"/>
  <c r="E381" i="1"/>
  <c r="E357" i="1"/>
  <c r="E325" i="1"/>
  <c r="E484" i="1"/>
  <c r="E148" i="1"/>
  <c r="E531" i="1"/>
  <c r="E245" i="1"/>
  <c r="E562" i="1"/>
  <c r="E167" i="1"/>
  <c r="E425" i="1"/>
  <c r="E162" i="1"/>
  <c r="E234" i="1"/>
  <c r="E191" i="1"/>
  <c r="E312" i="1"/>
  <c r="E488" i="1"/>
  <c r="E503" i="1"/>
  <c r="E235" i="1"/>
  <c r="E419" i="1"/>
  <c r="E278" i="1"/>
  <c r="E555" i="1"/>
  <c r="E308" i="1"/>
  <c r="E266" i="1"/>
  <c r="E333" i="1"/>
  <c r="E408" i="1"/>
  <c r="E315" i="1"/>
  <c r="E260" i="1"/>
  <c r="E157" i="1"/>
  <c r="E516" i="1"/>
  <c r="E226" i="1"/>
  <c r="E173" i="1"/>
  <c r="E243" i="1"/>
  <c r="E365" i="1"/>
  <c r="E164" i="1"/>
  <c r="E196" i="1"/>
  <c r="E544" i="1"/>
  <c r="E572" i="1"/>
  <c r="E341" i="1"/>
  <c r="E297" i="1"/>
  <c r="E469" i="1"/>
  <c r="E265" i="1"/>
  <c r="E329" i="1"/>
  <c r="E330" i="1"/>
  <c r="E270" i="1"/>
  <c r="E171" i="1"/>
  <c r="E360" i="1"/>
  <c r="E526" i="1"/>
  <c r="E379" i="1"/>
  <c r="E533" i="1"/>
  <c r="E179" i="1"/>
  <c r="E566" i="1"/>
  <c r="E456" i="1"/>
  <c r="E474" i="1"/>
  <c r="E208" i="1"/>
  <c r="E540" i="1"/>
  <c r="E356" i="1"/>
  <c r="E206" i="1"/>
  <c r="E175" i="1"/>
  <c r="E523" i="1"/>
  <c r="E380" i="1"/>
  <c r="E512" i="1"/>
  <c r="E258" i="1"/>
  <c r="E460" i="1"/>
  <c r="E515" i="1"/>
  <c r="E391" i="1"/>
  <c r="E370" i="1"/>
  <c r="E378" i="1"/>
  <c r="E159" i="1"/>
  <c r="E223" i="1"/>
  <c r="E244" i="1"/>
  <c r="E143" i="1"/>
  <c r="E273" i="1"/>
  <c r="E213" i="1"/>
  <c r="E170" i="1"/>
  <c r="E451" i="1"/>
  <c r="E257" i="1"/>
  <c r="E449" i="1"/>
  <c r="E437" i="1"/>
  <c r="E321" i="1"/>
  <c r="E556" i="1"/>
  <c r="E337" i="1"/>
  <c r="E454" i="1"/>
  <c r="E514" i="1"/>
  <c r="E549" i="1"/>
  <c r="E204" i="1"/>
  <c r="E493" i="1"/>
  <c r="E575" i="1"/>
  <c r="E274" i="1"/>
  <c r="E443" i="1"/>
  <c r="E433" i="1"/>
  <c r="E301" i="1"/>
  <c r="E441" i="1"/>
  <c r="E149" i="1"/>
  <c r="E563" i="1"/>
  <c r="E183" i="1"/>
  <c r="E450" i="1"/>
  <c r="E361" i="1"/>
  <c r="E146" i="1"/>
  <c r="E349" i="1"/>
  <c r="E364" i="1"/>
  <c r="E216" i="1"/>
  <c r="E241" i="1"/>
  <c r="E336" i="1"/>
  <c r="E502" i="1"/>
  <c r="E479" i="1"/>
  <c r="E568" i="1"/>
  <c r="E289" i="1"/>
  <c r="E424" i="1"/>
  <c r="E457" i="1"/>
  <c r="E388" i="1"/>
  <c r="E471" i="1"/>
  <c r="E166" i="1"/>
  <c r="E461" i="1"/>
  <c r="E156" i="1"/>
  <c r="E201" i="1"/>
  <c r="E138" i="1"/>
  <c r="E160" i="1"/>
  <c r="E193" i="1"/>
  <c r="E348" i="1"/>
  <c r="E574" i="1"/>
  <c r="E225" i="1"/>
  <c r="E504" i="1"/>
  <c r="E398" i="1"/>
  <c r="E581" i="1"/>
  <c r="E394" i="1"/>
  <c r="E151" i="1"/>
  <c r="E145" i="1"/>
  <c r="E202" i="1"/>
  <c r="E561" i="1"/>
  <c r="E435" i="1"/>
  <c r="E185" i="1"/>
  <c r="E486" i="1"/>
  <c r="E264" i="1"/>
  <c r="E324" i="1"/>
  <c r="E144" i="1"/>
  <c r="E534" i="1"/>
  <c r="E483" i="1"/>
  <c r="E181" i="1"/>
  <c r="E272" i="1"/>
  <c r="E190" i="1"/>
  <c r="E560" i="1"/>
  <c r="E197" i="1"/>
  <c r="E313" i="1"/>
  <c r="E366" i="1"/>
  <c r="E489" i="1"/>
  <c r="E195" i="1"/>
  <c r="E528" i="1"/>
  <c r="E189" i="1"/>
  <c r="E224" i="1"/>
  <c r="E340" i="1"/>
  <c r="E142" i="1"/>
  <c r="E327" i="1"/>
  <c r="E281" i="1"/>
  <c r="E446" i="1"/>
  <c r="E309" i="1"/>
  <c r="E247" i="1"/>
  <c r="E214" i="1"/>
  <c r="E567" i="1"/>
  <c r="E367" i="1"/>
  <c r="E536" i="1"/>
  <c r="E342" i="1"/>
  <c r="E543" i="1"/>
  <c r="E541" i="1"/>
  <c r="E299" i="1"/>
  <c r="E524" i="1"/>
  <c r="E317" i="1"/>
  <c r="E220" i="1"/>
  <c r="E178" i="1"/>
  <c r="E402" i="1"/>
  <c r="E174" i="1"/>
  <c r="E429" i="1"/>
  <c r="E249" i="1"/>
  <c r="E509" i="1"/>
  <c r="E492" i="1"/>
  <c r="E577" i="1"/>
  <c r="E436" i="1"/>
  <c r="E396" i="1"/>
  <c r="E375" i="1"/>
  <c r="E284" i="1"/>
  <c r="E163" i="1"/>
  <c r="E559" i="1"/>
  <c r="E262" i="1"/>
  <c r="E267" i="1"/>
  <c r="E426" i="1"/>
  <c r="E207" i="1"/>
  <c r="E453" i="1"/>
  <c r="E269" i="1"/>
  <c r="E468" i="1"/>
  <c r="E250" i="1"/>
  <c r="E470" i="1"/>
  <c r="E496" i="1"/>
  <c r="E154" i="1"/>
  <c r="E256" i="1"/>
  <c r="E347" i="1"/>
  <c r="E554" i="1"/>
  <c r="E200" i="1"/>
  <c r="E570" i="1"/>
  <c r="E430" i="1"/>
  <c r="E291" i="1"/>
  <c r="E374" i="1"/>
  <c r="E373" i="1"/>
  <c r="E569" i="1"/>
  <c r="E286" i="1"/>
  <c r="E529" i="1"/>
  <c r="E475" i="1"/>
  <c r="E447" i="1"/>
  <c r="E242" i="1"/>
  <c r="E393" i="1"/>
  <c r="E399" i="1"/>
  <c r="E229" i="1"/>
  <c r="E237" i="1"/>
  <c r="E172" i="1"/>
  <c r="E490" i="1"/>
  <c r="E283" i="1"/>
  <c r="E383" i="1"/>
  <c r="E358" i="1"/>
  <c r="E137" i="1"/>
  <c r="E400" i="1"/>
  <c r="E409" i="1"/>
  <c r="E306" i="1"/>
  <c r="E465" i="1"/>
  <c r="E390" i="1"/>
  <c r="E161" i="1"/>
  <c r="E135" i="1"/>
  <c r="E550" i="1"/>
  <c r="E279" i="1"/>
  <c r="E227" i="1"/>
  <c r="E434" i="1"/>
  <c r="E548" i="1"/>
  <c r="E564" i="1"/>
  <c r="E499" i="1"/>
  <c r="E481" i="1"/>
  <c r="E387" i="1"/>
  <c r="E353" i="1"/>
  <c r="E332" i="1"/>
  <c r="E319" i="1"/>
  <c r="E513" i="1"/>
  <c r="E326" i="1"/>
  <c r="E184" i="1"/>
  <c r="E294" i="1"/>
  <c r="E307" i="1"/>
  <c r="E188" i="1"/>
  <c r="E472" i="1"/>
  <c r="E506" i="1"/>
  <c r="E480" i="1"/>
  <c r="E519" i="1"/>
  <c r="E300" i="1"/>
  <c r="E495" i="1"/>
  <c r="E522" i="1"/>
  <c r="E187" i="1"/>
  <c r="E153" i="1"/>
  <c r="E478" i="1"/>
  <c r="E251" i="1"/>
  <c r="E141" i="1"/>
  <c r="E338" i="1"/>
  <c r="E482" i="1"/>
  <c r="E320" i="1"/>
  <c r="E292" i="1"/>
  <c r="E180" i="1"/>
  <c r="E318" i="1"/>
  <c r="E287" i="1"/>
  <c r="E236" i="1"/>
  <c r="E416" i="1"/>
  <c r="E404" i="1"/>
  <c r="E344" i="1"/>
  <c r="E431" i="1"/>
  <c r="E354" i="1"/>
  <c r="E448" i="1"/>
  <c r="E421" i="1"/>
  <c r="E323" i="1"/>
  <c r="E464" i="1"/>
  <c r="E428" i="1"/>
  <c r="E372" i="1"/>
  <c r="E280" i="1"/>
  <c r="E444" i="1"/>
  <c r="E150" i="1"/>
  <c r="E411" i="1"/>
  <c r="E238" i="1"/>
  <c r="E186" i="1"/>
  <c r="E511" i="1"/>
  <c r="E132" i="1"/>
  <c r="E389" i="1"/>
  <c r="E508" i="1"/>
  <c r="E254" i="1"/>
  <c r="E232" i="1"/>
  <c r="E401" i="1"/>
  <c r="E505" i="1"/>
  <c r="E131" i="1"/>
  <c r="E352" i="1"/>
  <c r="E535" i="1"/>
  <c r="E501" i="1"/>
  <c r="E498" i="1"/>
  <c r="E209" i="1"/>
  <c r="E248" i="1"/>
  <c r="E194" i="1"/>
  <c r="E134" i="1"/>
  <c r="E275" i="1"/>
  <c r="E520" i="1"/>
  <c r="E339" i="1"/>
  <c r="E210" i="1"/>
  <c r="E158" i="1"/>
  <c r="E240" i="1"/>
  <c r="E362" i="1"/>
  <c r="E477" i="1"/>
  <c r="E259" i="1"/>
  <c r="E397" i="1"/>
  <c r="E518" i="1"/>
  <c r="E459" i="1"/>
  <c r="E369" i="1"/>
  <c r="E290" i="1"/>
  <c r="E221" i="1"/>
  <c r="E553" i="1"/>
  <c r="E310" i="1"/>
  <c r="E576" i="1"/>
  <c r="E155" i="1"/>
  <c r="E261" i="1"/>
  <c r="E346" i="1"/>
  <c r="E452" i="1"/>
  <c r="E392" i="1"/>
  <c r="E165" i="1"/>
  <c r="E168" i="1"/>
  <c r="E537" i="1"/>
  <c r="E205" i="1"/>
  <c r="E133" i="1"/>
  <c r="E316" i="1"/>
  <c r="E410" i="1"/>
  <c r="E542" i="1"/>
  <c r="E545" i="1"/>
  <c r="E295" i="1"/>
  <c r="E305" i="1"/>
  <c r="E335" i="1"/>
  <c r="E455" i="1"/>
  <c r="E422" i="1"/>
  <c r="E233" i="1"/>
  <c r="E507" i="1"/>
  <c r="E530" i="1"/>
  <c r="E385" i="1"/>
  <c r="E525" i="1"/>
  <c r="E355" i="1"/>
  <c r="E139" i="1"/>
  <c r="E276" i="1"/>
  <c r="E442" i="1"/>
  <c r="E527" i="1"/>
  <c r="E467" i="1"/>
  <c r="B118" i="1"/>
  <c r="B121" i="1" s="1"/>
  <c r="K132" i="1" s="1"/>
  <c r="E212" i="1"/>
  <c r="E462" i="1"/>
  <c r="E406" i="1"/>
  <c r="E497" i="1"/>
  <c r="E268" i="1"/>
  <c r="E219" i="1"/>
  <c r="E363" i="1"/>
  <c r="E198" i="1"/>
  <c r="E239" i="1"/>
  <c r="E217" i="1"/>
  <c r="E386" i="1"/>
  <c r="C525" i="1" l="1"/>
  <c r="C214" i="1"/>
  <c r="C513" i="1"/>
  <c r="C501" i="1"/>
  <c r="C489" i="1"/>
  <c r="C477" i="1"/>
  <c r="C465" i="1"/>
  <c r="C453" i="1"/>
  <c r="C441" i="1"/>
  <c r="C429" i="1"/>
  <c r="C417" i="1"/>
  <c r="C405" i="1"/>
  <c r="C393" i="1"/>
  <c r="C381" i="1"/>
  <c r="C369" i="1"/>
  <c r="C345" i="1"/>
  <c r="C333" i="1"/>
  <c r="C321" i="1"/>
  <c r="C309" i="1"/>
  <c r="C285" i="1"/>
  <c r="C273" i="1"/>
  <c r="C261" i="1"/>
  <c r="C249" i="1"/>
  <c r="C237" i="1"/>
  <c r="C213" i="1"/>
  <c r="C201" i="1"/>
  <c r="C357" i="1"/>
  <c r="C189" i="1"/>
  <c r="C177" i="1"/>
  <c r="C165" i="1"/>
  <c r="C141" i="1"/>
  <c r="C297" i="1"/>
  <c r="C572" i="1"/>
  <c r="C560" i="1"/>
  <c r="C548" i="1"/>
  <c r="C536" i="1"/>
  <c r="C524" i="1"/>
  <c r="C225" i="1"/>
  <c r="C512" i="1"/>
  <c r="C500" i="1"/>
  <c r="C488" i="1"/>
  <c r="C476" i="1"/>
  <c r="C464" i="1"/>
  <c r="C153" i="1"/>
  <c r="C452" i="1"/>
  <c r="C440" i="1"/>
  <c r="C428" i="1"/>
  <c r="C392" i="1"/>
  <c r="C416" i="1"/>
  <c r="C368" i="1"/>
  <c r="C344" i="1"/>
  <c r="C356" i="1"/>
  <c r="C332" i="1"/>
  <c r="C284" i="1"/>
  <c r="C320" i="1"/>
  <c r="C272" i="1"/>
  <c r="C260" i="1"/>
  <c r="C248" i="1"/>
  <c r="C224" i="1"/>
  <c r="C404" i="1"/>
  <c r="C212" i="1"/>
  <c r="C200" i="1"/>
  <c r="C188" i="1"/>
  <c r="C176" i="1"/>
  <c r="C140" i="1"/>
  <c r="C308" i="1"/>
  <c r="C293" i="1"/>
  <c r="C296" i="1"/>
  <c r="C281" i="1"/>
  <c r="C257" i="1"/>
  <c r="C221" i="1"/>
  <c r="C209" i="1"/>
  <c r="C380" i="1"/>
  <c r="C236" i="1"/>
  <c r="C197" i="1"/>
  <c r="C185" i="1"/>
  <c r="C173" i="1"/>
  <c r="C161" i="1"/>
  <c r="C164" i="1"/>
  <c r="C149" i="1"/>
  <c r="C152" i="1"/>
  <c r="C580" i="1"/>
  <c r="C137" i="1"/>
  <c r="C568" i="1"/>
  <c r="C556" i="1"/>
  <c r="C544" i="1"/>
  <c r="C532" i="1"/>
  <c r="C508" i="1"/>
  <c r="C496" i="1"/>
  <c r="C484" i="1"/>
  <c r="C460" i="1"/>
  <c r="C472" i="1"/>
  <c r="C448" i="1"/>
  <c r="C436" i="1"/>
  <c r="C424" i="1"/>
  <c r="C412" i="1"/>
  <c r="C400" i="1"/>
  <c r="C352" i="1"/>
  <c r="C340" i="1"/>
  <c r="C328" i="1"/>
  <c r="C316" i="1"/>
  <c r="C280" i="1"/>
  <c r="C268" i="1"/>
  <c r="C208" i="1"/>
  <c r="C172" i="1"/>
  <c r="C160" i="1"/>
  <c r="C543" i="1"/>
  <c r="C363" i="1"/>
  <c r="C364" i="1"/>
  <c r="C339" i="1"/>
  <c r="C303" i="1"/>
  <c r="C291" i="1"/>
  <c r="C304" i="1"/>
  <c r="C279" i="1"/>
  <c r="C292" i="1"/>
  <c r="C255" i="1"/>
  <c r="C195" i="1"/>
  <c r="C388" i="1"/>
  <c r="C196" i="1"/>
  <c r="C183" i="1"/>
  <c r="C520" i="1"/>
  <c r="C376" i="1"/>
  <c r="C184" i="1"/>
  <c r="C159" i="1"/>
  <c r="C148" i="1"/>
  <c r="C147" i="1"/>
  <c r="C136" i="1"/>
  <c r="C135" i="1"/>
  <c r="C567" i="1"/>
  <c r="C327" i="1"/>
  <c r="C531" i="1"/>
  <c r="C220" i="1"/>
  <c r="C315" i="1"/>
  <c r="C495" i="1"/>
  <c r="C470" i="1"/>
  <c r="C458" i="1"/>
  <c r="C267" i="1"/>
  <c r="C446" i="1"/>
  <c r="C434" i="1"/>
  <c r="C422" i="1"/>
  <c r="C171" i="1"/>
  <c r="C362" i="1"/>
  <c r="C410" i="1"/>
  <c r="C350" i="1"/>
  <c r="C338" i="1"/>
  <c r="C256" i="1"/>
  <c r="C471" i="1"/>
  <c r="C243" i="1"/>
  <c r="C554" i="1"/>
  <c r="C326" i="1"/>
  <c r="C244" i="1"/>
  <c r="C411" i="1"/>
  <c r="C219" i="1"/>
  <c r="C518" i="1"/>
  <c r="C314" i="1"/>
  <c r="C232" i="1"/>
  <c r="C387" i="1"/>
  <c r="C207" i="1"/>
  <c r="C506" i="1"/>
  <c r="C302" i="1"/>
  <c r="C278" i="1"/>
  <c r="C266" i="1"/>
  <c r="C218" i="1"/>
  <c r="C206" i="1"/>
  <c r="C182" i="1"/>
  <c r="C194" i="1"/>
  <c r="C170" i="1"/>
  <c r="C158" i="1"/>
  <c r="C146" i="1"/>
  <c r="C134" i="1"/>
  <c r="C555" i="1"/>
  <c r="C290" i="1"/>
  <c r="C578" i="1"/>
  <c r="C542" i="1"/>
  <c r="C494" i="1"/>
  <c r="C541" i="1"/>
  <c r="C517" i="1"/>
  <c r="C529" i="1"/>
  <c r="C505" i="1"/>
  <c r="C493" i="1"/>
  <c r="C156" i="1"/>
  <c r="C398" i="1"/>
  <c r="C254" i="1"/>
  <c r="C507" i="1"/>
  <c r="C469" i="1"/>
  <c r="C386" i="1"/>
  <c r="C242" i="1"/>
  <c r="C447" i="1"/>
  <c r="C457" i="1"/>
  <c r="C231" i="1"/>
  <c r="C435" i="1"/>
  <c r="C374" i="1"/>
  <c r="C230" i="1"/>
  <c r="C375" i="1"/>
  <c r="C445" i="1"/>
  <c r="C577" i="1"/>
  <c r="C433" i="1"/>
  <c r="C565" i="1"/>
  <c r="C421" i="1"/>
  <c r="C553" i="1"/>
  <c r="C397" i="1"/>
  <c r="C409" i="1"/>
  <c r="C385" i="1"/>
  <c r="C349" i="1"/>
  <c r="C373" i="1"/>
  <c r="C361" i="1"/>
  <c r="C337" i="1"/>
  <c r="C325" i="1"/>
  <c r="C313" i="1"/>
  <c r="C301" i="1"/>
  <c r="C289" i="1"/>
  <c r="C277" i="1"/>
  <c r="C265" i="1"/>
  <c r="C253" i="1"/>
  <c r="B120" i="1"/>
  <c r="B112" i="1"/>
  <c r="C241" i="1"/>
  <c r="C229" i="1"/>
  <c r="C217" i="1"/>
  <c r="C193" i="1"/>
  <c r="C181" i="1"/>
  <c r="C169" i="1"/>
  <c r="C145" i="1"/>
  <c r="C157" i="1"/>
  <c r="C133" i="1"/>
  <c r="C579" i="1"/>
  <c r="C519" i="1"/>
  <c r="C483" i="1"/>
  <c r="C459" i="1"/>
  <c r="C423" i="1"/>
  <c r="C399" i="1"/>
  <c r="C351" i="1"/>
  <c r="C566" i="1"/>
  <c r="C530" i="1"/>
  <c r="C482" i="1"/>
  <c r="C576" i="1"/>
  <c r="C564" i="1"/>
  <c r="C552" i="1"/>
  <c r="C528" i="1"/>
  <c r="C516" i="1"/>
  <c r="C504" i="1"/>
  <c r="C492" i="1"/>
  <c r="C480" i="1"/>
  <c r="C468" i="1"/>
  <c r="C432" i="1"/>
  <c r="C456" i="1"/>
  <c r="C444" i="1"/>
  <c r="C420" i="1"/>
  <c r="C408" i="1"/>
  <c r="C384" i="1"/>
  <c r="C348" i="1"/>
  <c r="C372" i="1"/>
  <c r="C360" i="1"/>
  <c r="C336" i="1"/>
  <c r="C312" i="1"/>
  <c r="C324" i="1"/>
  <c r="C300" i="1"/>
  <c r="C288" i="1"/>
  <c r="C264" i="1"/>
  <c r="C540" i="1"/>
  <c r="C396" i="1"/>
  <c r="C252" i="1"/>
  <c r="C204" i="1"/>
  <c r="C240" i="1"/>
  <c r="C228" i="1"/>
  <c r="J530" i="1"/>
  <c r="K530" i="1" s="1"/>
  <c r="AC530" i="1"/>
  <c r="T530" i="1"/>
  <c r="A531" i="1"/>
  <c r="AE128" i="1"/>
  <c r="B104" i="1" s="1"/>
  <c r="B105" i="1" s="1"/>
  <c r="F105" i="1" s="1"/>
  <c r="B90" i="1"/>
  <c r="D90" i="1" s="1"/>
  <c r="K149" i="1"/>
  <c r="K261" i="1"/>
  <c r="K374" i="1"/>
  <c r="K430" i="1"/>
  <c r="K218" i="1"/>
  <c r="K336" i="1"/>
  <c r="K420" i="1"/>
  <c r="K380" i="1"/>
  <c r="K442" i="1"/>
  <c r="K169" i="1"/>
  <c r="K443" i="1"/>
  <c r="K172" i="1"/>
  <c r="K297" i="1"/>
  <c r="K462" i="1"/>
  <c r="K153" i="1"/>
  <c r="K488" i="1"/>
  <c r="K455" i="1"/>
  <c r="K158" i="1"/>
  <c r="K262" i="1"/>
  <c r="K232" i="1"/>
  <c r="K468" i="1"/>
  <c r="K452" i="1"/>
  <c r="K408" i="1"/>
  <c r="K363" i="1"/>
  <c r="K258" i="1"/>
  <c r="K205" i="1"/>
  <c r="K405" i="1"/>
  <c r="K410" i="1"/>
  <c r="K134" i="1"/>
  <c r="K288" i="1"/>
  <c r="K215" i="1"/>
  <c r="K446" i="1"/>
  <c r="K464" i="1"/>
  <c r="K475" i="1"/>
  <c r="K200" i="1"/>
  <c r="K491" i="1"/>
  <c r="K253" i="1"/>
  <c r="K381" i="1"/>
  <c r="K441" i="1"/>
  <c r="K249" i="1"/>
  <c r="K382" i="1"/>
  <c r="K292" i="1"/>
  <c r="K429" i="1"/>
  <c r="K148" i="1"/>
  <c r="K404" i="1"/>
  <c r="K264" i="1"/>
  <c r="K407" i="1"/>
  <c r="K291" i="1"/>
  <c r="K494" i="1"/>
  <c r="K210" i="1"/>
  <c r="K384" i="1"/>
  <c r="K160" i="1"/>
  <c r="K136" i="1"/>
  <c r="K277" i="1"/>
  <c r="K188" i="1"/>
  <c r="K318" i="1"/>
  <c r="K402" i="1"/>
  <c r="K240" i="1"/>
  <c r="K435" i="1"/>
  <c r="K254" i="1"/>
  <c r="K456" i="1"/>
  <c r="K528" i="1"/>
  <c r="K180" i="1"/>
  <c r="K328" i="1"/>
  <c r="K497" i="1"/>
  <c r="K325" i="1"/>
  <c r="K140" i="1"/>
  <c r="K164" i="1"/>
  <c r="K400" i="1"/>
  <c r="K479" i="1"/>
  <c r="K387" i="1"/>
  <c r="K512" i="1"/>
  <c r="K238" i="1"/>
  <c r="K184" i="1"/>
  <c r="K386" i="1"/>
  <c r="K383" i="1"/>
  <c r="K267" i="1"/>
  <c r="K398" i="1"/>
  <c r="K220" i="1"/>
  <c r="K214" i="1"/>
  <c r="K156" i="1"/>
  <c r="K237" i="1"/>
  <c r="K379" i="1"/>
  <c r="K176" i="1"/>
  <c r="K221" i="1"/>
  <c r="K341" i="1"/>
  <c r="K141" i="1"/>
  <c r="K525" i="1"/>
  <c r="K138" i="1"/>
  <c r="K516" i="1"/>
  <c r="K461" i="1"/>
  <c r="K517" i="1"/>
  <c r="K162" i="1"/>
  <c r="K425" i="1"/>
  <c r="K167" i="1"/>
  <c r="K434" i="1"/>
  <c r="K272" i="1"/>
  <c r="K270" i="1"/>
  <c r="K281" i="1"/>
  <c r="K480" i="1"/>
  <c r="K356" i="1"/>
  <c r="K212" i="1"/>
  <c r="K526" i="1"/>
  <c r="K431" i="1"/>
  <c r="K432" i="1"/>
  <c r="K296" i="1"/>
  <c r="K282" i="1"/>
  <c r="K139" i="1"/>
  <c r="K354" i="1"/>
  <c r="K482" i="1"/>
  <c r="K466" i="1"/>
  <c r="K216" i="1"/>
  <c r="K229" i="1"/>
  <c r="K394" i="1"/>
  <c r="K366" i="1"/>
  <c r="K309" i="1"/>
  <c r="K465" i="1"/>
  <c r="K330" i="1"/>
  <c r="K437" i="1"/>
  <c r="K527" i="1"/>
  <c r="K222" i="1"/>
  <c r="K467" i="1"/>
  <c r="K333" i="1"/>
  <c r="K390" i="1"/>
  <c r="K409" i="1"/>
  <c r="K303" i="1"/>
  <c r="K348" i="1"/>
  <c r="K347" i="1"/>
  <c r="K458" i="1"/>
  <c r="K300" i="1"/>
  <c r="K196" i="1"/>
  <c r="K478" i="1"/>
  <c r="K194" i="1"/>
  <c r="K389" i="1"/>
  <c r="K376" i="1"/>
  <c r="K476" i="1"/>
  <c r="K353" i="1"/>
  <c r="K302" i="1"/>
  <c r="K501" i="1"/>
  <c r="K375" i="1"/>
  <c r="K178" i="1"/>
  <c r="K335" i="1"/>
  <c r="K332" i="1"/>
  <c r="K227" i="1"/>
  <c r="K359" i="1"/>
  <c r="K299" i="1"/>
  <c r="K428" i="1"/>
  <c r="K515" i="1"/>
  <c r="K345" i="1"/>
  <c r="K401" i="1"/>
  <c r="K337" i="1"/>
  <c r="K483" i="1"/>
  <c r="K481" i="1"/>
  <c r="K185" i="1"/>
  <c r="K489" i="1"/>
  <c r="K284" i="1"/>
  <c r="K340" i="1"/>
  <c r="K175" i="1"/>
  <c r="K321" i="1"/>
  <c r="K320" i="1"/>
  <c r="K241" i="1"/>
  <c r="K406" i="1"/>
  <c r="K286" i="1"/>
  <c r="K457" i="1"/>
  <c r="K154" i="1"/>
  <c r="K226" i="1"/>
  <c r="K234" i="1"/>
  <c r="K183" i="1"/>
  <c r="K508" i="1"/>
  <c r="K207" i="1"/>
  <c r="K342" i="1"/>
  <c r="K252" i="1"/>
  <c r="K454" i="1"/>
  <c r="K174" i="1"/>
  <c r="K349" i="1"/>
  <c r="K412" i="1"/>
  <c r="K423" i="1"/>
  <c r="K256" i="1"/>
  <c r="K312" i="1"/>
  <c r="K279" i="1"/>
  <c r="K496" i="1"/>
  <c r="K323" i="1"/>
  <c r="K247" i="1"/>
  <c r="K275" i="1"/>
  <c r="K233" i="1"/>
  <c r="K438" i="1"/>
  <c r="K137" i="1"/>
  <c r="K377" i="1"/>
  <c r="K293" i="1"/>
  <c r="K273" i="1"/>
  <c r="K448" i="1"/>
  <c r="K411" i="1"/>
  <c r="K427" i="1"/>
  <c r="K294" i="1"/>
  <c r="K499" i="1"/>
  <c r="K202" i="1"/>
  <c r="K213" i="1"/>
  <c r="K310" i="1"/>
  <c r="K399" i="1"/>
  <c r="K459" i="1"/>
  <c r="K276" i="1"/>
  <c r="K191" i="1"/>
  <c r="K368" i="1"/>
  <c r="K418" i="1"/>
  <c r="K182" i="1"/>
  <c r="K421" i="1"/>
  <c r="K265" i="1"/>
  <c r="K487" i="1"/>
  <c r="K181" i="1"/>
  <c r="K251" i="1"/>
  <c r="K338" i="1"/>
  <c r="K343" i="1"/>
  <c r="K357" i="1"/>
  <c r="K372" i="1"/>
  <c r="K269" i="1"/>
  <c r="K352" i="1"/>
  <c r="K189" i="1"/>
  <c r="K447" i="1"/>
  <c r="K199" i="1"/>
  <c r="K514" i="1"/>
  <c r="K195" i="1"/>
  <c r="K520" i="1"/>
  <c r="K266" i="1"/>
  <c r="K245" i="1"/>
  <c r="K142" i="1"/>
  <c r="K513" i="1"/>
  <c r="K144" i="1"/>
  <c r="K470" i="1"/>
  <c r="K521" i="1"/>
  <c r="K422" i="1"/>
  <c r="K391" i="1"/>
  <c r="K360" i="1"/>
  <c r="K155" i="1"/>
  <c r="K334" i="1"/>
  <c r="K223" i="1"/>
  <c r="K474" i="1"/>
  <c r="K523" i="1"/>
  <c r="K230" i="1"/>
  <c r="K236" i="1"/>
  <c r="K190" i="1"/>
  <c r="K505" i="1"/>
  <c r="K326" i="1"/>
  <c r="K197" i="1"/>
  <c r="K503" i="1"/>
  <c r="K370" i="1"/>
  <c r="K371" i="1"/>
  <c r="K304" i="1"/>
  <c r="K419" i="1"/>
  <c r="K209" i="1"/>
  <c r="K313" i="1"/>
  <c r="K339" i="1"/>
  <c r="K145" i="1"/>
  <c r="K364" i="1"/>
  <c r="K204" i="1"/>
  <c r="K208" i="1"/>
  <c r="K133" i="1"/>
  <c r="K151" i="1"/>
  <c r="K131" i="1"/>
  <c r="K244" i="1"/>
  <c r="K322" i="1"/>
  <c r="K329" i="1"/>
  <c r="K268" i="1"/>
  <c r="K315" i="1"/>
  <c r="K152" i="1"/>
  <c r="K307" i="1"/>
  <c r="K171" i="1"/>
  <c r="K502" i="1"/>
  <c r="K150" i="1"/>
  <c r="K177" i="1"/>
  <c r="K397" i="1"/>
  <c r="K415" i="1"/>
  <c r="K331" i="1"/>
  <c r="K243" i="1"/>
  <c r="K490" i="1"/>
  <c r="K350" i="1"/>
  <c r="K449" i="1"/>
  <c r="K298" i="1"/>
  <c r="K417" i="1"/>
  <c r="K511" i="1"/>
  <c r="K285" i="1"/>
  <c r="K436" i="1"/>
  <c r="K289" i="1"/>
  <c r="K206" i="1"/>
  <c r="K147" i="1"/>
  <c r="K198" i="1"/>
  <c r="K271" i="1"/>
  <c r="K493" i="1"/>
  <c r="K255" i="1"/>
  <c r="K504" i="1"/>
  <c r="K500" i="1"/>
  <c r="K471" i="1"/>
  <c r="K426" i="1"/>
  <c r="K161" i="1"/>
  <c r="K396" i="1"/>
  <c r="K385" i="1"/>
  <c r="K367" i="1"/>
  <c r="K346" i="1"/>
  <c r="K365" i="1"/>
  <c r="K498" i="1"/>
  <c r="K250" i="1"/>
  <c r="K165" i="1"/>
  <c r="K519" i="1"/>
  <c r="K239" i="1"/>
  <c r="K424" i="1"/>
  <c r="K146" i="1"/>
  <c r="K287" i="1"/>
  <c r="K306" i="1"/>
  <c r="K257" i="1"/>
  <c r="K439" i="1"/>
  <c r="K485" i="1"/>
  <c r="K413" i="1"/>
  <c r="K484" i="1"/>
  <c r="K135" i="1"/>
  <c r="K301" i="1"/>
  <c r="K393" i="1"/>
  <c r="K473" i="1"/>
  <c r="K219" i="1"/>
  <c r="K263" i="1"/>
  <c r="K529" i="1"/>
  <c r="K453" i="1"/>
  <c r="K369" i="1"/>
  <c r="K509" i="1"/>
  <c r="K451" i="1"/>
  <c r="K414" i="1"/>
  <c r="K355" i="1"/>
  <c r="K179" i="1"/>
  <c r="K242" i="1"/>
  <c r="K486" i="1"/>
  <c r="K507" i="1"/>
  <c r="K192" i="1"/>
  <c r="K311" i="1"/>
  <c r="K159" i="1"/>
  <c r="K228" i="1"/>
  <c r="K283" i="1"/>
  <c r="K203" i="1"/>
  <c r="K472" i="1"/>
  <c r="K460" i="1"/>
  <c r="K373" i="1"/>
  <c r="K317" i="1"/>
  <c r="K225" i="1"/>
  <c r="K440" i="1"/>
  <c r="K362" i="1"/>
  <c r="K166" i="1"/>
  <c r="K518" i="1"/>
  <c r="K444" i="1"/>
  <c r="K295" i="1"/>
  <c r="K193" i="1"/>
  <c r="K260" i="1"/>
  <c r="K327" i="1"/>
  <c r="K506" i="1"/>
  <c r="K361" i="1"/>
  <c r="K259" i="1"/>
  <c r="K358" i="1"/>
  <c r="K344" i="1"/>
  <c r="K308" i="1"/>
  <c r="K522" i="1"/>
  <c r="K416" i="1"/>
  <c r="K235" i="1"/>
  <c r="K351" i="1"/>
  <c r="K224" i="1"/>
  <c r="K524" i="1"/>
  <c r="K290" i="1"/>
  <c r="K463" i="1"/>
  <c r="K469" i="1"/>
  <c r="K510" i="1"/>
  <c r="K248" i="1"/>
  <c r="K173" i="1"/>
  <c r="K201" i="1"/>
  <c r="K319" i="1"/>
  <c r="K231" i="1"/>
  <c r="K186" i="1"/>
  <c r="K388" i="1"/>
  <c r="K157" i="1"/>
  <c r="K316" i="1"/>
  <c r="K403" i="1"/>
  <c r="K314" i="1"/>
  <c r="K324" i="1"/>
  <c r="K305" i="1"/>
  <c r="K217" i="1"/>
  <c r="K492" i="1"/>
  <c r="K278" i="1"/>
  <c r="K187" i="1"/>
  <c r="K395" i="1"/>
  <c r="K445" i="1"/>
  <c r="K143" i="1"/>
  <c r="K477" i="1"/>
  <c r="K163" i="1"/>
  <c r="K274" i="1"/>
  <c r="K170" i="1"/>
  <c r="K168" i="1"/>
  <c r="K433" i="1"/>
  <c r="K246" i="1"/>
  <c r="K450" i="1"/>
  <c r="K211" i="1"/>
  <c r="K495" i="1"/>
  <c r="K378" i="1"/>
  <c r="K392" i="1"/>
  <c r="K280" i="1"/>
  <c r="M131" i="1" l="1"/>
  <c r="N131" i="1" s="1"/>
  <c r="O131" i="1" s="1"/>
  <c r="P131" i="1" s="1"/>
  <c r="AC531" i="1"/>
  <c r="T531" i="1"/>
  <c r="A532" i="1"/>
  <c r="J531" i="1"/>
  <c r="K531" i="1" s="1"/>
  <c r="V371" i="1"/>
  <c r="V181" i="1"/>
  <c r="V177" i="1"/>
  <c r="V333" i="1"/>
  <c r="V156" i="1"/>
  <c r="V378" i="1"/>
  <c r="V497" i="1"/>
  <c r="V470" i="1"/>
  <c r="V196" i="1"/>
  <c r="V199" i="1"/>
  <c r="V207" i="1"/>
  <c r="V527" i="1"/>
  <c r="V264" i="1"/>
  <c r="V297" i="1"/>
  <c r="V298" i="1"/>
  <c r="V217" i="1"/>
  <c r="V340" i="1"/>
  <c r="V514" i="1"/>
  <c r="V413" i="1"/>
  <c r="V346" i="1"/>
  <c r="V345" i="1"/>
  <c r="V210" i="1"/>
  <c r="V265" i="1"/>
  <c r="V490" i="1"/>
  <c r="V315" i="1"/>
  <c r="V518" i="1"/>
  <c r="V149" i="1"/>
  <c r="V305" i="1"/>
  <c r="V200" i="1"/>
  <c r="V317" i="1"/>
  <c r="V322" i="1"/>
  <c r="V441" i="1"/>
  <c r="V484" i="1"/>
  <c r="V354" i="1"/>
  <c r="V380" i="1"/>
  <c r="V331" i="1"/>
  <c r="V162" i="1"/>
  <c r="V381" i="1"/>
  <c r="V321" i="1"/>
  <c r="V481" i="1"/>
  <c r="V377" i="1"/>
  <c r="V437" i="1"/>
  <c r="V308" i="1"/>
  <c r="V426" i="1"/>
  <c r="V192" i="1"/>
  <c r="V193" i="1"/>
  <c r="V131" i="1"/>
  <c r="V208" i="1"/>
  <c r="V486" i="1"/>
  <c r="V215" i="1"/>
  <c r="V510" i="1"/>
  <c r="V281" i="1"/>
  <c r="V230" i="1"/>
  <c r="V393" i="1"/>
  <c r="V474" i="1"/>
  <c r="V519" i="1"/>
  <c r="V309" i="1"/>
  <c r="V203" i="1"/>
  <c r="V173" i="1"/>
  <c r="V383" i="1"/>
  <c r="V163" i="1"/>
  <c r="V456" i="1"/>
  <c r="V359" i="1"/>
  <c r="V326" i="1"/>
  <c r="V424" i="1"/>
  <c r="V391" i="1"/>
  <c r="V291" i="1"/>
  <c r="V467" i="1"/>
  <c r="V347" i="1"/>
  <c r="V448" i="1"/>
  <c r="V416" i="1"/>
  <c r="V304" i="1"/>
  <c r="V449" i="1"/>
  <c r="V324" i="1"/>
  <c r="V369" i="1"/>
  <c r="V370" i="1"/>
  <c r="V407" i="1"/>
  <c r="V417" i="1"/>
  <c r="V176" i="1"/>
  <c r="V403" i="1"/>
  <c r="V247" i="1"/>
  <c r="V151" i="1"/>
  <c r="V422" i="1"/>
  <c r="V443" i="1"/>
  <c r="V388" i="1"/>
  <c r="V500" i="1"/>
  <c r="V189" i="1"/>
  <c r="V195" i="1"/>
  <c r="V487" i="1"/>
  <c r="V300" i="1"/>
  <c r="V397" i="1"/>
  <c r="V451" i="1"/>
  <c r="V276" i="1"/>
  <c r="V139" i="1"/>
  <c r="V386" i="1"/>
  <c r="V363" i="1"/>
  <c r="V167" i="1"/>
  <c r="V463" i="1"/>
  <c r="V166" i="1"/>
  <c r="V145" i="1"/>
  <c r="V464" i="1"/>
  <c r="V245" i="1"/>
  <c r="V499" i="1"/>
  <c r="V172" i="1"/>
  <c r="V471" i="1"/>
  <c r="V284" i="1"/>
  <c r="V493" i="1"/>
  <c r="V395" i="1"/>
  <c r="V218" i="1"/>
  <c r="V502" i="1"/>
  <c r="V432" i="1"/>
  <c r="V480" i="1"/>
  <c r="V227" i="1"/>
  <c r="V516" i="1"/>
  <c r="V238" i="1"/>
  <c r="V144" i="1"/>
  <c r="V248" i="1"/>
  <c r="V530" i="1"/>
  <c r="V259" i="1"/>
  <c r="V468" i="1"/>
  <c r="V445" i="1"/>
  <c r="V187" i="1"/>
  <c r="V472" i="1"/>
  <c r="V460" i="1"/>
  <c r="V157" i="1"/>
  <c r="V282" i="1"/>
  <c r="V277" i="1"/>
  <c r="V273" i="1"/>
  <c r="V225" i="1"/>
  <c r="V278" i="1"/>
  <c r="V379" i="1"/>
  <c r="V293" i="1"/>
  <c r="V355" i="1"/>
  <c r="V408" i="1"/>
  <c r="V401" i="1"/>
  <c r="V520" i="1"/>
  <c r="V275" i="1"/>
  <c r="V279" i="1"/>
  <c r="V252" i="1"/>
  <c r="V332" i="1"/>
  <c r="V511" i="1"/>
  <c r="V236" i="1"/>
  <c r="V255" i="1"/>
  <c r="V357" i="1"/>
  <c r="V337" i="1"/>
  <c r="V271" i="1"/>
  <c r="V274" i="1"/>
  <c r="V523" i="1"/>
  <c r="V349" i="1"/>
  <c r="V214" i="1"/>
  <c r="V507" i="1"/>
  <c r="V356" i="1"/>
  <c r="V229" i="1"/>
  <c r="V137" i="1"/>
  <c r="V295" i="1"/>
  <c r="V290" i="1"/>
  <c r="V132" i="1"/>
  <c r="V171" i="1"/>
  <c r="V367" i="1"/>
  <c r="V503" i="1"/>
  <c r="V242" i="1"/>
  <c r="V292" i="1"/>
  <c r="V410" i="1"/>
  <c r="V341" i="1"/>
  <c r="V222" i="1"/>
  <c r="V237" i="1"/>
  <c r="V246" i="1"/>
  <c r="V267" i="1"/>
  <c r="V330" i="1"/>
  <c r="V234" i="1"/>
  <c r="V419" i="1"/>
  <c r="V294" i="1"/>
  <c r="V351" i="1"/>
  <c r="V454" i="1"/>
  <c r="V153" i="1"/>
  <c r="V261" i="1"/>
  <c r="V270" i="1"/>
  <c r="V216" i="1"/>
  <c r="V398" i="1"/>
  <c r="V257" i="1"/>
  <c r="V528" i="1"/>
  <c r="V260" i="1"/>
  <c r="V390" i="1"/>
  <c r="V402" i="1"/>
  <c r="V488" i="1"/>
  <c r="V143" i="1"/>
  <c r="V323" i="1"/>
  <c r="V457" i="1"/>
  <c r="V160" i="1"/>
  <c r="V350" i="1"/>
  <c r="V179" i="1"/>
  <c r="V525" i="1"/>
  <c r="V135" i="1"/>
  <c r="V155" i="1"/>
  <c r="V411" i="1"/>
  <c r="V197" i="1"/>
  <c r="V399" i="1"/>
  <c r="V501" i="1"/>
  <c r="V147" i="1"/>
  <c r="V268" i="1"/>
  <c r="V263" i="1"/>
  <c r="V306" i="1"/>
  <c r="V425" i="1"/>
  <c r="V362" i="1"/>
  <c r="V452" i="1"/>
  <c r="V373" i="1"/>
  <c r="V190" i="1"/>
  <c r="V508" i="1"/>
  <c r="V458" i="1"/>
  <c r="V336" i="1"/>
  <c r="V338" i="1"/>
  <c r="V314" i="1"/>
  <c r="V231" i="1"/>
  <c r="V509" i="1"/>
  <c r="V521" i="1"/>
  <c r="V473" i="1"/>
  <c r="V185" i="1"/>
  <c r="V212" i="1"/>
  <c r="V133" i="1"/>
  <c r="V423" i="1"/>
  <c r="V178" i="1"/>
  <c r="V479" i="1"/>
  <c r="V444" i="1"/>
  <c r="V396" i="1"/>
  <c r="V427" i="1"/>
  <c r="V442" i="1"/>
  <c r="V529" i="1"/>
  <c r="V475" i="1"/>
  <c r="V366" i="1"/>
  <c r="V280" i="1"/>
  <c r="V430" i="1"/>
  <c r="V352" i="1"/>
  <c r="V517" i="1"/>
  <c r="V302" i="1"/>
  <c r="V506" i="1"/>
  <c r="V170" i="1"/>
  <c r="V249" i="1"/>
  <c r="V384" i="1"/>
  <c r="V440" i="1"/>
  <c r="V289" i="1"/>
  <c r="V409" i="1"/>
  <c r="V223" i="1"/>
  <c r="V206" i="1"/>
  <c r="V353" i="1"/>
  <c r="V364" i="1"/>
  <c r="V394" i="1"/>
  <c r="V436" i="1"/>
  <c r="V220" i="1"/>
  <c r="V262" i="1"/>
  <c r="V382" i="1"/>
  <c r="V226" i="1"/>
  <c r="V485" i="1"/>
  <c r="V241" i="1"/>
  <c r="V515" i="1"/>
  <c r="V320" i="1"/>
  <c r="V313" i="1"/>
  <c r="V239" i="1"/>
  <c r="V496" i="1"/>
  <c r="V296" i="1"/>
  <c r="V191" i="1"/>
  <c r="V431" i="1"/>
  <c r="V344" i="1"/>
  <c r="V211" i="1"/>
  <c r="V288" i="1"/>
  <c r="V387" i="1"/>
  <c r="V235" i="1"/>
  <c r="V512" i="1"/>
  <c r="V461" i="1"/>
  <c r="V141" i="1"/>
  <c r="V421" i="1"/>
  <c r="V492" i="1"/>
  <c r="V311" i="1"/>
  <c r="V283" i="1"/>
  <c r="V420" i="1"/>
  <c r="V365" i="1"/>
  <c r="V477" i="1"/>
  <c r="V134" i="1"/>
  <c r="V174" i="1"/>
  <c r="V198" i="1"/>
  <c r="V219" i="1"/>
  <c r="V256" i="1"/>
  <c r="V136" i="1"/>
  <c r="V513" i="1"/>
  <c r="V154" i="1"/>
  <c r="V183" i="1"/>
  <c r="V392" i="1"/>
  <c r="V404" i="1"/>
  <c r="V254" i="1"/>
  <c r="V483" i="1"/>
  <c r="V148" i="1"/>
  <c r="V325" i="1"/>
  <c r="V433" i="1"/>
  <c r="V405" i="1"/>
  <c r="V339" i="1"/>
  <c r="V334" i="1"/>
  <c r="V180" i="1"/>
  <c r="V469" i="1"/>
  <c r="V232" i="1"/>
  <c r="V415" i="1"/>
  <c r="V301" i="1"/>
  <c r="V164" i="1"/>
  <c r="V361" i="1"/>
  <c r="V455" i="1"/>
  <c r="V459" i="1"/>
  <c r="V142" i="1"/>
  <c r="V138" i="1"/>
  <c r="V205" i="1"/>
  <c r="V184" i="1"/>
  <c r="V204" i="1"/>
  <c r="V358" i="1"/>
  <c r="V169" i="1"/>
  <c r="V310" i="1"/>
  <c r="V152" i="1"/>
  <c r="V251" i="1"/>
  <c r="V453" i="1"/>
  <c r="V327" i="1"/>
  <c r="V328" i="1"/>
  <c r="V286" i="1"/>
  <c r="V372" i="1"/>
  <c r="V194" i="1"/>
  <c r="V146" i="1"/>
  <c r="V491" i="1"/>
  <c r="V272" i="1"/>
  <c r="V244" i="1"/>
  <c r="V240" i="1"/>
  <c r="V389" i="1"/>
  <c r="V250" i="1"/>
  <c r="V489" i="1"/>
  <c r="V434" i="1"/>
  <c r="V161" i="1"/>
  <c r="V376" i="1"/>
  <c r="V224" i="1"/>
  <c r="V182" i="1"/>
  <c r="V495" i="1"/>
  <c r="V504" i="1"/>
  <c r="V450" i="1"/>
  <c r="V400" i="1"/>
  <c r="V318" i="1"/>
  <c r="V168" i="1"/>
  <c r="V494" i="1"/>
  <c r="V447" i="1"/>
  <c r="V221" i="1"/>
  <c r="V374" i="1"/>
  <c r="V446" i="1"/>
  <c r="V498" i="1"/>
  <c r="V258" i="1"/>
  <c r="V414" i="1"/>
  <c r="V505" i="1"/>
  <c r="V429" i="1"/>
  <c r="V316" i="1"/>
  <c r="V329" i="1"/>
  <c r="V150" i="1"/>
  <c r="V158" i="1"/>
  <c r="V319" i="1"/>
  <c r="V228" i="1"/>
  <c r="V406" i="1"/>
  <c r="V482" i="1"/>
  <c r="V253" i="1"/>
  <c r="V312" i="1"/>
  <c r="V348" i="1"/>
  <c r="V435" i="1"/>
  <c r="V412" i="1"/>
  <c r="V266" i="1"/>
  <c r="V466" i="1"/>
  <c r="V418" i="1"/>
  <c r="V287" i="1"/>
  <c r="V462" i="1"/>
  <c r="V175" i="1"/>
  <c r="V375" i="1"/>
  <c r="V140" i="1"/>
  <c r="V307" i="1"/>
  <c r="V526" i="1"/>
  <c r="V524" i="1"/>
  <c r="V360" i="1"/>
  <c r="V233" i="1"/>
  <c r="V209" i="1"/>
  <c r="V385" i="1"/>
  <c r="V428" i="1"/>
  <c r="V202" i="1"/>
  <c r="V438" i="1"/>
  <c r="V159" i="1"/>
  <c r="V335" i="1"/>
  <c r="V522" i="1"/>
  <c r="V439" i="1"/>
  <c r="V186" i="1"/>
  <c r="V368" i="1"/>
  <c r="V343" i="1"/>
  <c r="V213" i="1"/>
  <c r="V303" i="1"/>
  <c r="V243" i="1"/>
  <c r="V476" i="1"/>
  <c r="V201" i="1"/>
  <c r="V342" i="1"/>
  <c r="V465" i="1"/>
  <c r="V285" i="1"/>
  <c r="V531" i="1"/>
  <c r="V478" i="1"/>
  <c r="V188" i="1"/>
  <c r="V269" i="1"/>
  <c r="V299" i="1"/>
  <c r="V165" i="1"/>
  <c r="AE287" i="1"/>
  <c r="AE272" i="1"/>
  <c r="AE190" i="1"/>
  <c r="AE213" i="1"/>
  <c r="AE238" i="1"/>
  <c r="AE207" i="1"/>
  <c r="AE198" i="1"/>
  <c r="AE168" i="1"/>
  <c r="AE137" i="1"/>
  <c r="AE185" i="1"/>
  <c r="AE255" i="1"/>
  <c r="AE247" i="1"/>
  <c r="AE215" i="1"/>
  <c r="AE206" i="1"/>
  <c r="AE167" i="1"/>
  <c r="AE146" i="1"/>
  <c r="AE301" i="1"/>
  <c r="AE175" i="1"/>
  <c r="AE152" i="1"/>
  <c r="AE223" i="1"/>
  <c r="AE153" i="1"/>
  <c r="AE183" i="1"/>
  <c r="AE331" i="1"/>
  <c r="AE320" i="1"/>
  <c r="AE263" i="1"/>
  <c r="AE191" i="1"/>
  <c r="AE230" i="1"/>
  <c r="AE200" i="1"/>
  <c r="AE321" i="1"/>
  <c r="AE498" i="1"/>
  <c r="AE291" i="1"/>
  <c r="AE368" i="1"/>
  <c r="AE299" i="1"/>
  <c r="AE158" i="1"/>
  <c r="AE401" i="1"/>
  <c r="AE186" i="1"/>
  <c r="AE431" i="1"/>
  <c r="AE225" i="1"/>
  <c r="AE528" i="1"/>
  <c r="AE259" i="1"/>
  <c r="AE517" i="1"/>
  <c r="AE219" i="1"/>
  <c r="AE232" i="1"/>
  <c r="AE363" i="1"/>
  <c r="AE210" i="1"/>
  <c r="AE376" i="1"/>
  <c r="AE505" i="1"/>
  <c r="AE360" i="1"/>
  <c r="AE511" i="1"/>
  <c r="AE233" i="1"/>
  <c r="AE346" i="1"/>
  <c r="AE497" i="1"/>
  <c r="AE267" i="1"/>
  <c r="AE432" i="1"/>
  <c r="AE525" i="1"/>
  <c r="AE302" i="1"/>
  <c r="AE418" i="1"/>
  <c r="AE239" i="1"/>
  <c r="AE386" i="1"/>
  <c r="AE526" i="1"/>
  <c r="AE453" i="1"/>
  <c r="AE509" i="1"/>
  <c r="AE336" i="1"/>
  <c r="AE350" i="1"/>
  <c r="AE471" i="1"/>
  <c r="AE414" i="1"/>
  <c r="AE400" i="1"/>
  <c r="AE188" i="1"/>
  <c r="AE440" i="1"/>
  <c r="AE460" i="1"/>
  <c r="AE179" i="1"/>
  <c r="AE138" i="1"/>
  <c r="AE182" i="1"/>
  <c r="AE373" i="1"/>
  <c r="AE338" i="1"/>
  <c r="AE319" i="1"/>
  <c r="AE330" i="1"/>
  <c r="AE164" i="1"/>
  <c r="AE473" i="1"/>
  <c r="AE216" i="1"/>
  <c r="AE391" i="1"/>
  <c r="AE404" i="1"/>
  <c r="AE522" i="1"/>
  <c r="AE356" i="1"/>
  <c r="AE452" i="1"/>
  <c r="AE309" i="1"/>
  <c r="AE166" i="1"/>
  <c r="AE437" i="1"/>
  <c r="AE201" i="1"/>
  <c r="AE455" i="1"/>
  <c r="AE286" i="1"/>
  <c r="AE162" i="1"/>
  <c r="AE268" i="1"/>
  <c r="AE177" i="1"/>
  <c r="AE251" i="1"/>
  <c r="AE284" i="1"/>
  <c r="AE399" i="1"/>
  <c r="AE214" i="1"/>
  <c r="AE381" i="1"/>
  <c r="AE253" i="1"/>
  <c r="AE371" i="1"/>
  <c r="AE516" i="1"/>
  <c r="AE237" i="1"/>
  <c r="AE362" i="1"/>
  <c r="AE502" i="1"/>
  <c r="AE280" i="1"/>
  <c r="AE449" i="1"/>
  <c r="AE150" i="1"/>
  <c r="AE312" i="1"/>
  <c r="AE434" i="1"/>
  <c r="AE244" i="1"/>
  <c r="AE397" i="1"/>
  <c r="AE160" i="1"/>
  <c r="AE314" i="1"/>
  <c r="AE134" i="1"/>
  <c r="AE278" i="1"/>
  <c r="AE275" i="1"/>
  <c r="AE486" i="1"/>
  <c r="AE273" i="1"/>
  <c r="AE512" i="1"/>
  <c r="AE324" i="1"/>
  <c r="AE422" i="1"/>
  <c r="AE441" i="1"/>
  <c r="AE226" i="1"/>
  <c r="AE204" i="1"/>
  <c r="AE420" i="1"/>
  <c r="AE227" i="1"/>
  <c r="AE457" i="1"/>
  <c r="AE395" i="1"/>
  <c r="AE501" i="1"/>
  <c r="AE170" i="1"/>
  <c r="AE298" i="1"/>
  <c r="AE484" i="1"/>
  <c r="AE411" i="1"/>
  <c r="AE476" i="1"/>
  <c r="AE367" i="1"/>
  <c r="AE393" i="1"/>
  <c r="AE524" i="1"/>
  <c r="AE364" i="1"/>
  <c r="AE205" i="1"/>
  <c r="AE461" i="1"/>
  <c r="AE217" i="1"/>
  <c r="AE479" i="1"/>
  <c r="AE296" i="1"/>
  <c r="AE224" i="1"/>
  <c r="AE276" i="1"/>
  <c r="AE240" i="1"/>
  <c r="AE277" i="1"/>
  <c r="AE334" i="1"/>
  <c r="AE423" i="1"/>
  <c r="AE231" i="1"/>
  <c r="AE392" i="1"/>
  <c r="AE257" i="1"/>
  <c r="AE387" i="1"/>
  <c r="AE527" i="1"/>
  <c r="AE254" i="1"/>
  <c r="AE378" i="1"/>
  <c r="AE518" i="1"/>
  <c r="AE305" i="1"/>
  <c r="AE454" i="1"/>
  <c r="AE154" i="1"/>
  <c r="AE317" i="1"/>
  <c r="AE445" i="1"/>
  <c r="AE265" i="1"/>
  <c r="AE424" i="1"/>
  <c r="AE415" i="1"/>
  <c r="AE228" i="1"/>
  <c r="AE503" i="1"/>
  <c r="AE442" i="1"/>
  <c r="AE252" i="1"/>
  <c r="AE157" i="1"/>
  <c r="AE341" i="1"/>
  <c r="AE477" i="1"/>
  <c r="AE487" i="1"/>
  <c r="AE358" i="1"/>
  <c r="AE385" i="1"/>
  <c r="AE446" i="1"/>
  <c r="AE529" i="1"/>
  <c r="AE496" i="1"/>
  <c r="AE163" i="1"/>
  <c r="AE156" i="1"/>
  <c r="AE329" i="1"/>
  <c r="AE212" i="1"/>
  <c r="AE380" i="1"/>
  <c r="AE184" i="1"/>
  <c r="AE444" i="1"/>
  <c r="AE323" i="1"/>
  <c r="AE464" i="1"/>
  <c r="AE354" i="1"/>
  <c r="AE311" i="1"/>
  <c r="AE379" i="1"/>
  <c r="AE369" i="1"/>
  <c r="AE465" i="1"/>
  <c r="AE388" i="1"/>
  <c r="AE221" i="1"/>
  <c r="AE485" i="1"/>
  <c r="AE241" i="1"/>
  <c r="AE491" i="1"/>
  <c r="AE306" i="1"/>
  <c r="AE274" i="1"/>
  <c r="AE316" i="1"/>
  <c r="AE382" i="1"/>
  <c r="AE327" i="1"/>
  <c r="AE514" i="1"/>
  <c r="AE447" i="1"/>
  <c r="AE248" i="1"/>
  <c r="AE403" i="1"/>
  <c r="AE261" i="1"/>
  <c r="AE398" i="1"/>
  <c r="AE136" i="1"/>
  <c r="AE271" i="1"/>
  <c r="AE389" i="1"/>
  <c r="AE140" i="1"/>
  <c r="AE310" i="1"/>
  <c r="AE470" i="1"/>
  <c r="AE171" i="1"/>
  <c r="AE322" i="1"/>
  <c r="AE472" i="1"/>
  <c r="AE269" i="1"/>
  <c r="AE429" i="1"/>
  <c r="AE256" i="1"/>
  <c r="AE412" i="1"/>
  <c r="AE249" i="1"/>
  <c r="AE326" i="1"/>
  <c r="AE408" i="1"/>
  <c r="AE144" i="1"/>
  <c r="AE332" i="1"/>
  <c r="AE197" i="1"/>
  <c r="AE396" i="1"/>
  <c r="AE313" i="1"/>
  <c r="AE443" i="1"/>
  <c r="AE467" i="1"/>
  <c r="AE523" i="1"/>
  <c r="AE187" i="1"/>
  <c r="AE459" i="1"/>
  <c r="AE343" i="1"/>
  <c r="AE236" i="1"/>
  <c r="AE433" i="1"/>
  <c r="AE315" i="1"/>
  <c r="AE531" i="1"/>
  <c r="AE342" i="1"/>
  <c r="AE439" i="1"/>
  <c r="AE281" i="1"/>
  <c r="AE173" i="1"/>
  <c r="AE436" i="1"/>
  <c r="AE245" i="1"/>
  <c r="AE193" i="1"/>
  <c r="AE258" i="1"/>
  <c r="AE132" i="1"/>
  <c r="AE372" i="1"/>
  <c r="AE394" i="1"/>
  <c r="AE337" i="1"/>
  <c r="AE490" i="1"/>
  <c r="AE374" i="1"/>
  <c r="AE181" i="1"/>
  <c r="AE507" i="1"/>
  <c r="AE303" i="1"/>
  <c r="AE419" i="1"/>
  <c r="AE283" i="1"/>
  <c r="AE425" i="1"/>
  <c r="AE161" i="1"/>
  <c r="AE285" i="1"/>
  <c r="AE405" i="1"/>
  <c r="AE174" i="1"/>
  <c r="AE352" i="1"/>
  <c r="AE508" i="1"/>
  <c r="AE192" i="1"/>
  <c r="AE348" i="1"/>
  <c r="AE488" i="1"/>
  <c r="AE292" i="1"/>
  <c r="AE451" i="1"/>
  <c r="AE366" i="1"/>
  <c r="AE463" i="1"/>
  <c r="AE428" i="1"/>
  <c r="AE189" i="1"/>
  <c r="AE448" i="1"/>
  <c r="AE262" i="1"/>
  <c r="AE304" i="1"/>
  <c r="AE266" i="1"/>
  <c r="AE148" i="1"/>
  <c r="AE384" i="1"/>
  <c r="AE133" i="1"/>
  <c r="AE361" i="1"/>
  <c r="AE141" i="1"/>
  <c r="AE410" i="1"/>
  <c r="AE211" i="1"/>
  <c r="AE519" i="1"/>
  <c r="AE307" i="1"/>
  <c r="AE435" i="1"/>
  <c r="AE288" i="1"/>
  <c r="AE430" i="1"/>
  <c r="AE165" i="1"/>
  <c r="AE289" i="1"/>
  <c r="AE421" i="1"/>
  <c r="AE178" i="1"/>
  <c r="AE357" i="1"/>
  <c r="AE513" i="1"/>
  <c r="AE222" i="1"/>
  <c r="AE359" i="1"/>
  <c r="AE499" i="1"/>
  <c r="AE328" i="1"/>
  <c r="AE456" i="1"/>
  <c r="AE290" i="1"/>
  <c r="AE149" i="1"/>
  <c r="AE293" i="1"/>
  <c r="AE195" i="1"/>
  <c r="AE504" i="1"/>
  <c r="AE426" i="1"/>
  <c r="AE335" i="1"/>
  <c r="AE458" i="1"/>
  <c r="AE318" i="1"/>
  <c r="AE199" i="1"/>
  <c r="AE466" i="1"/>
  <c r="AE515" i="1"/>
  <c r="AE135" i="1"/>
  <c r="AE131" i="1"/>
  <c r="AE202" i="1"/>
  <c r="AE159" i="1"/>
  <c r="AE203" i="1"/>
  <c r="AE482" i="1"/>
  <c r="AE494" i="1"/>
  <c r="AE450" i="1"/>
  <c r="AE417" i="1"/>
  <c r="AE282" i="1"/>
  <c r="AE270" i="1"/>
  <c r="AE143" i="1"/>
  <c r="AE353" i="1"/>
  <c r="AE139" i="1"/>
  <c r="AE383" i="1"/>
  <c r="AE194" i="1"/>
  <c r="AE468" i="1"/>
  <c r="AE234" i="1"/>
  <c r="AE469" i="1"/>
  <c r="AE172" i="1"/>
  <c r="AE530" i="1"/>
  <c r="AE308" i="1"/>
  <c r="AE176" i="1"/>
  <c r="AE333" i="1"/>
  <c r="AE478" i="1"/>
  <c r="AE344" i="1"/>
  <c r="AE495" i="1"/>
  <c r="AE208" i="1"/>
  <c r="AE325" i="1"/>
  <c r="AE475" i="1"/>
  <c r="AE246" i="1"/>
  <c r="AE416" i="1"/>
  <c r="AE493" i="1"/>
  <c r="AE264" i="1"/>
  <c r="AE402" i="1"/>
  <c r="AE218" i="1"/>
  <c r="AE365" i="1"/>
  <c r="AE510" i="1"/>
  <c r="AE474" i="1"/>
  <c r="AE145" i="1"/>
  <c r="AE294" i="1"/>
  <c r="AE279" i="1"/>
  <c r="AE151" i="1"/>
  <c r="AE377" i="1"/>
  <c r="AE147" i="1"/>
  <c r="AE407" i="1"/>
  <c r="AE209" i="1"/>
  <c r="AE492" i="1"/>
  <c r="AE242" i="1"/>
  <c r="AE481" i="1"/>
  <c r="AE196" i="1"/>
  <c r="AE169" i="1"/>
  <c r="AE351" i="1"/>
  <c r="AE180" i="1"/>
  <c r="AE349" i="1"/>
  <c r="AE489" i="1"/>
  <c r="AE355" i="1"/>
  <c r="AE500" i="1"/>
  <c r="AE229" i="1"/>
  <c r="AE340" i="1"/>
  <c r="AE480" i="1"/>
  <c r="AE250" i="1"/>
  <c r="AE427" i="1"/>
  <c r="AE520" i="1"/>
  <c r="AE297" i="1"/>
  <c r="AE413" i="1"/>
  <c r="AE235" i="1"/>
  <c r="AE370" i="1"/>
  <c r="AE521" i="1"/>
  <c r="AE390" i="1"/>
  <c r="AE155" i="1"/>
  <c r="AE220" i="1"/>
  <c r="AE295" i="1"/>
  <c r="AE375" i="1"/>
  <c r="AE345" i="1"/>
  <c r="AE406" i="1"/>
  <c r="AE409" i="1"/>
  <c r="AE142" i="1"/>
  <c r="AE462" i="1"/>
  <c r="AE300" i="1"/>
  <c r="AE243" i="1"/>
  <c r="AE483" i="1"/>
  <c r="AE438" i="1"/>
  <c r="AE347" i="1"/>
  <c r="AE506" i="1"/>
  <c r="AE339" i="1"/>
  <c r="AE260" i="1"/>
  <c r="Q131" i="1" l="1"/>
  <c r="R131" i="1" s="1"/>
  <c r="L132" i="1"/>
  <c r="M132" i="1" s="1"/>
  <c r="N132" i="1" s="1"/>
  <c r="O132" i="1" s="1"/>
  <c r="P132" i="1" s="1"/>
  <c r="Q132" i="1" s="1"/>
  <c r="H132" i="1" s="1"/>
  <c r="F132" i="1" s="1"/>
  <c r="J532" i="1"/>
  <c r="K532" i="1" s="1"/>
  <c r="A533" i="1"/>
  <c r="V129" i="1"/>
  <c r="B92" i="1" s="1"/>
  <c r="B93" i="1" s="1"/>
  <c r="F93" i="1" s="1"/>
  <c r="AE129" i="1"/>
  <c r="H131" i="1"/>
  <c r="L133" i="1" l="1"/>
  <c r="M133" i="1" s="1"/>
  <c r="N133" i="1" s="1"/>
  <c r="O133" i="1" s="1"/>
  <c r="P133" i="1" s="1"/>
  <c r="L134" i="1" s="1"/>
  <c r="M134" i="1" s="1"/>
  <c r="N134" i="1" s="1"/>
  <c r="O134" i="1" s="1"/>
  <c r="P134" i="1" s="1"/>
  <c r="A534" i="1"/>
  <c r="J533" i="1"/>
  <c r="K533" i="1" s="1"/>
  <c r="F131" i="1"/>
  <c r="AD131" i="1"/>
  <c r="AF131" i="1" s="1"/>
  <c r="D131" i="1"/>
  <c r="U131" i="1" s="1"/>
  <c r="W131" i="1" s="1"/>
  <c r="R132" i="1"/>
  <c r="D132" i="1" s="1"/>
  <c r="U132" i="1" s="1"/>
  <c r="Q133" i="1" l="1"/>
  <c r="H133" i="1" s="1"/>
  <c r="J534" i="1"/>
  <c r="K534" i="1" s="1"/>
  <c r="A535" i="1"/>
  <c r="AD132" i="1"/>
  <c r="W132" i="1"/>
  <c r="L135" i="1"/>
  <c r="M135" i="1" s="1"/>
  <c r="N135" i="1" s="1"/>
  <c r="O135" i="1" s="1"/>
  <c r="P135" i="1" s="1"/>
  <c r="Q134" i="1"/>
  <c r="R133" i="1" l="1"/>
  <c r="D133" i="1" s="1"/>
  <c r="U133" i="1" s="1"/>
  <c r="A536" i="1"/>
  <c r="J535" i="1"/>
  <c r="K535" i="1" s="1"/>
  <c r="AF132" i="1"/>
  <c r="F133" i="1"/>
  <c r="AD133" i="1"/>
  <c r="AF133" i="1" s="1"/>
  <c r="H134" i="1"/>
  <c r="R134" i="1"/>
  <c r="Q135" i="1"/>
  <c r="L136" i="1"/>
  <c r="M136" i="1" s="1"/>
  <c r="N136" i="1" s="1"/>
  <c r="O136" i="1" s="1"/>
  <c r="P136" i="1" s="1"/>
  <c r="J536" i="1" l="1"/>
  <c r="K536" i="1" s="1"/>
  <c r="A537" i="1"/>
  <c r="F134" i="1"/>
  <c r="AD134" i="1"/>
  <c r="W133" i="1"/>
  <c r="D134" i="1"/>
  <c r="U134" i="1" s="1"/>
  <c r="W134" i="1" s="1"/>
  <c r="Q136" i="1"/>
  <c r="L137" i="1"/>
  <c r="M137" i="1" s="1"/>
  <c r="N137" i="1" s="1"/>
  <c r="O137" i="1" s="1"/>
  <c r="P137" i="1" s="1"/>
  <c r="H135" i="1"/>
  <c r="R135" i="1"/>
  <c r="D135" i="1" l="1"/>
  <c r="U135" i="1" s="1"/>
  <c r="W135" i="1" s="1"/>
  <c r="J537" i="1"/>
  <c r="K537" i="1" s="1"/>
  <c r="A538" i="1"/>
  <c r="F135" i="1"/>
  <c r="AD135" i="1"/>
  <c r="AF135" i="1" s="1"/>
  <c r="AF134" i="1"/>
  <c r="L138" i="1"/>
  <c r="M138" i="1" s="1"/>
  <c r="N138" i="1" s="1"/>
  <c r="O138" i="1" s="1"/>
  <c r="P138" i="1" s="1"/>
  <c r="Q137" i="1"/>
  <c r="H136" i="1"/>
  <c r="R136" i="1"/>
  <c r="A539" i="1" l="1"/>
  <c r="J538" i="1"/>
  <c r="K538" i="1" s="1"/>
  <c r="F136" i="1"/>
  <c r="AD136" i="1"/>
  <c r="D136" i="1"/>
  <c r="U136" i="1" s="1"/>
  <c r="H137" i="1"/>
  <c r="R137" i="1"/>
  <c r="D137" i="1" s="1"/>
  <c r="U137" i="1" s="1"/>
  <c r="W137" i="1" s="1"/>
  <c r="Q138" i="1"/>
  <c r="L139" i="1"/>
  <c r="M139" i="1" s="1"/>
  <c r="N139" i="1" s="1"/>
  <c r="O139" i="1" s="1"/>
  <c r="P139" i="1" s="1"/>
  <c r="J539" i="1" l="1"/>
  <c r="K539" i="1" s="1"/>
  <c r="A540" i="1"/>
  <c r="F137" i="1"/>
  <c r="AD137" i="1"/>
  <c r="AF137" i="1" s="1"/>
  <c r="AF136" i="1"/>
  <c r="W136" i="1"/>
  <c r="Q139" i="1"/>
  <c r="L140" i="1"/>
  <c r="M140" i="1" s="1"/>
  <c r="N140" i="1" s="1"/>
  <c r="O140" i="1" s="1"/>
  <c r="P140" i="1" s="1"/>
  <c r="H138" i="1"/>
  <c r="R138" i="1"/>
  <c r="D138" i="1" l="1"/>
  <c r="U138" i="1" s="1"/>
  <c r="W138" i="1" s="1"/>
  <c r="J540" i="1"/>
  <c r="K540" i="1" s="1"/>
  <c r="A541" i="1"/>
  <c r="F138" i="1"/>
  <c r="AD138" i="1"/>
  <c r="L141" i="1"/>
  <c r="M141" i="1" s="1"/>
  <c r="N141" i="1" s="1"/>
  <c r="O141" i="1" s="1"/>
  <c r="P141" i="1" s="1"/>
  <c r="Q140" i="1"/>
  <c r="H139" i="1"/>
  <c r="R139" i="1"/>
  <c r="D139" i="1" l="1"/>
  <c r="U139" i="1" s="1"/>
  <c r="W139" i="1" s="1"/>
  <c r="A542" i="1"/>
  <c r="J541" i="1"/>
  <c r="K541" i="1" s="1"/>
  <c r="F139" i="1"/>
  <c r="AD139" i="1"/>
  <c r="AF139" i="1" s="1"/>
  <c r="AF138" i="1"/>
  <c r="H140" i="1"/>
  <c r="R140" i="1"/>
  <c r="Q141" i="1"/>
  <c r="L142" i="1"/>
  <c r="M142" i="1" s="1"/>
  <c r="N142" i="1" s="1"/>
  <c r="O142" i="1" s="1"/>
  <c r="P142" i="1" s="1"/>
  <c r="D140" i="1" l="1"/>
  <c r="U140" i="1" s="1"/>
  <c r="W140" i="1" s="1"/>
  <c r="J542" i="1"/>
  <c r="K542" i="1" s="1"/>
  <c r="A543" i="1"/>
  <c r="F140" i="1"/>
  <c r="AD140" i="1"/>
  <c r="Q142" i="1"/>
  <c r="L143" i="1"/>
  <c r="M143" i="1" s="1"/>
  <c r="N143" i="1" s="1"/>
  <c r="O143" i="1" s="1"/>
  <c r="P143" i="1" s="1"/>
  <c r="H141" i="1"/>
  <c r="R141" i="1"/>
  <c r="D141" i="1" l="1"/>
  <c r="U141" i="1" s="1"/>
  <c r="W141" i="1" s="1"/>
  <c r="J543" i="1"/>
  <c r="K543" i="1" s="1"/>
  <c r="A544" i="1"/>
  <c r="F141" i="1"/>
  <c r="AD141" i="1"/>
  <c r="AF141" i="1" s="1"/>
  <c r="AF140" i="1"/>
  <c r="Q143" i="1"/>
  <c r="L144" i="1"/>
  <c r="M144" i="1" s="1"/>
  <c r="N144" i="1" s="1"/>
  <c r="O144" i="1" s="1"/>
  <c r="P144" i="1" s="1"/>
  <c r="H142" i="1"/>
  <c r="R142" i="1"/>
  <c r="D142" i="1" l="1"/>
  <c r="U142" i="1" s="1"/>
  <c r="W142" i="1" s="1"/>
  <c r="J544" i="1"/>
  <c r="K544" i="1" s="1"/>
  <c r="A545" i="1"/>
  <c r="F142" i="1"/>
  <c r="AD142" i="1"/>
  <c r="AF142" i="1" s="1"/>
  <c r="Q144" i="1"/>
  <c r="L145" i="1"/>
  <c r="M145" i="1" s="1"/>
  <c r="N145" i="1" s="1"/>
  <c r="O145" i="1" s="1"/>
  <c r="P145" i="1" s="1"/>
  <c r="H143" i="1"/>
  <c r="R143" i="1"/>
  <c r="J545" i="1" l="1"/>
  <c r="K545" i="1" s="1"/>
  <c r="A546" i="1"/>
  <c r="F143" i="1"/>
  <c r="AD143" i="1"/>
  <c r="AF143" i="1" s="1"/>
  <c r="D143" i="1"/>
  <c r="U143" i="1" s="1"/>
  <c r="W143" i="1" s="1"/>
  <c r="Q145" i="1"/>
  <c r="L146" i="1"/>
  <c r="M146" i="1" s="1"/>
  <c r="N146" i="1" s="1"/>
  <c r="O146" i="1" s="1"/>
  <c r="P146" i="1" s="1"/>
  <c r="H144" i="1"/>
  <c r="R144" i="1"/>
  <c r="D144" i="1" l="1"/>
  <c r="U144" i="1" s="1"/>
  <c r="W144" i="1" s="1"/>
  <c r="J546" i="1"/>
  <c r="K546" i="1" s="1"/>
  <c r="A547" i="1"/>
  <c r="F144" i="1"/>
  <c r="AD144" i="1"/>
  <c r="AF144" i="1" s="1"/>
  <c r="Q146" i="1"/>
  <c r="L147" i="1"/>
  <c r="M147" i="1" s="1"/>
  <c r="N147" i="1" s="1"/>
  <c r="O147" i="1" s="1"/>
  <c r="P147" i="1" s="1"/>
  <c r="H145" i="1"/>
  <c r="R145" i="1"/>
  <c r="D145" i="1" l="1"/>
  <c r="U145" i="1" s="1"/>
  <c r="W145" i="1" s="1"/>
  <c r="A548" i="1"/>
  <c r="J547" i="1"/>
  <c r="K547" i="1" s="1"/>
  <c r="F145" i="1"/>
  <c r="AD145" i="1"/>
  <c r="AF145" i="1" s="1"/>
  <c r="Q147" i="1"/>
  <c r="L148" i="1"/>
  <c r="M148" i="1" s="1"/>
  <c r="N148" i="1" s="1"/>
  <c r="O148" i="1" s="1"/>
  <c r="P148" i="1" s="1"/>
  <c r="H146" i="1"/>
  <c r="R146" i="1"/>
  <c r="D146" i="1" l="1"/>
  <c r="U146" i="1" s="1"/>
  <c r="W146" i="1" s="1"/>
  <c r="A549" i="1"/>
  <c r="J548" i="1"/>
  <c r="K548" i="1" s="1"/>
  <c r="F146" i="1"/>
  <c r="AD146" i="1"/>
  <c r="AF146" i="1" s="1"/>
  <c r="Q148" i="1"/>
  <c r="L149" i="1"/>
  <c r="M149" i="1" s="1"/>
  <c r="N149" i="1" s="1"/>
  <c r="O149" i="1" s="1"/>
  <c r="P149" i="1" s="1"/>
  <c r="H147" i="1"/>
  <c r="R147" i="1"/>
  <c r="D147" i="1" l="1"/>
  <c r="U147" i="1" s="1"/>
  <c r="W147" i="1" s="1"/>
  <c r="J549" i="1"/>
  <c r="K549" i="1" s="1"/>
  <c r="A550" i="1"/>
  <c r="F147" i="1"/>
  <c r="AD147" i="1"/>
  <c r="AF147" i="1" s="1"/>
  <c r="Q149" i="1"/>
  <c r="L150" i="1"/>
  <c r="M150" i="1" s="1"/>
  <c r="N150" i="1" s="1"/>
  <c r="O150" i="1" s="1"/>
  <c r="P150" i="1" s="1"/>
  <c r="H148" i="1"/>
  <c r="R148" i="1"/>
  <c r="D148" i="1" l="1"/>
  <c r="U148" i="1" s="1"/>
  <c r="W148" i="1" s="1"/>
  <c r="J550" i="1"/>
  <c r="K550" i="1" s="1"/>
  <c r="A551" i="1"/>
  <c r="F148" i="1"/>
  <c r="AD148" i="1"/>
  <c r="AF148" i="1" s="1"/>
  <c r="Q150" i="1"/>
  <c r="L151" i="1"/>
  <c r="M151" i="1" s="1"/>
  <c r="N151" i="1" s="1"/>
  <c r="O151" i="1" s="1"/>
  <c r="P151" i="1" s="1"/>
  <c r="H149" i="1"/>
  <c r="R149" i="1"/>
  <c r="D149" i="1" l="1"/>
  <c r="U149" i="1" s="1"/>
  <c r="W149" i="1" s="1"/>
  <c r="A552" i="1"/>
  <c r="J551" i="1"/>
  <c r="K551" i="1" s="1"/>
  <c r="F149" i="1"/>
  <c r="AD149" i="1"/>
  <c r="AF149" i="1" s="1"/>
  <c r="Q151" i="1"/>
  <c r="L152" i="1"/>
  <c r="M152" i="1" s="1"/>
  <c r="N152" i="1" s="1"/>
  <c r="O152" i="1" s="1"/>
  <c r="P152" i="1" s="1"/>
  <c r="H150" i="1"/>
  <c r="R150" i="1"/>
  <c r="D150" i="1" l="1"/>
  <c r="U150" i="1" s="1"/>
  <c r="W150" i="1" s="1"/>
  <c r="J552" i="1"/>
  <c r="K552" i="1" s="1"/>
  <c r="A553" i="1"/>
  <c r="F150" i="1"/>
  <c r="AD150" i="1"/>
  <c r="AF150" i="1" s="1"/>
  <c r="Q152" i="1"/>
  <c r="L153" i="1"/>
  <c r="M153" i="1" s="1"/>
  <c r="N153" i="1" s="1"/>
  <c r="O153" i="1" s="1"/>
  <c r="P153" i="1" s="1"/>
  <c r="H151" i="1"/>
  <c r="R151" i="1"/>
  <c r="D151" i="1" l="1"/>
  <c r="U151" i="1" s="1"/>
  <c r="W151" i="1" s="1"/>
  <c r="J553" i="1"/>
  <c r="K553" i="1" s="1"/>
  <c r="A554" i="1"/>
  <c r="F151" i="1"/>
  <c r="AD151" i="1"/>
  <c r="AF151" i="1" s="1"/>
  <c r="Q153" i="1"/>
  <c r="L154" i="1"/>
  <c r="M154" i="1" s="1"/>
  <c r="N154" i="1" s="1"/>
  <c r="O154" i="1" s="1"/>
  <c r="P154" i="1" s="1"/>
  <c r="H152" i="1"/>
  <c r="R152" i="1"/>
  <c r="D152" i="1" l="1"/>
  <c r="U152" i="1" s="1"/>
  <c r="W152" i="1" s="1"/>
  <c r="A555" i="1"/>
  <c r="J554" i="1"/>
  <c r="K554" i="1" s="1"/>
  <c r="F152" i="1"/>
  <c r="AD152" i="1"/>
  <c r="AF152" i="1" s="1"/>
  <c r="Q154" i="1"/>
  <c r="L155" i="1"/>
  <c r="M155" i="1" s="1"/>
  <c r="N155" i="1" s="1"/>
  <c r="O155" i="1" s="1"/>
  <c r="P155" i="1" s="1"/>
  <c r="H153" i="1"/>
  <c r="R153" i="1"/>
  <c r="D153" i="1" l="1"/>
  <c r="U153" i="1" s="1"/>
  <c r="W153" i="1" s="1"/>
  <c r="A556" i="1"/>
  <c r="J555" i="1"/>
  <c r="K555" i="1" s="1"/>
  <c r="F153" i="1"/>
  <c r="AD153" i="1"/>
  <c r="AF153" i="1" s="1"/>
  <c r="Q155" i="1"/>
  <c r="L156" i="1"/>
  <c r="M156" i="1" s="1"/>
  <c r="N156" i="1" s="1"/>
  <c r="O156" i="1" s="1"/>
  <c r="P156" i="1" s="1"/>
  <c r="H154" i="1"/>
  <c r="R154" i="1"/>
  <c r="D154" i="1" l="1"/>
  <c r="U154" i="1" s="1"/>
  <c r="W154" i="1" s="1"/>
  <c r="A557" i="1"/>
  <c r="J556" i="1"/>
  <c r="K556" i="1" s="1"/>
  <c r="F154" i="1"/>
  <c r="AD154" i="1"/>
  <c r="AF154" i="1" s="1"/>
  <c r="Q156" i="1"/>
  <c r="L157" i="1"/>
  <c r="M157" i="1" s="1"/>
  <c r="N157" i="1" s="1"/>
  <c r="O157" i="1" s="1"/>
  <c r="P157" i="1" s="1"/>
  <c r="H155" i="1"/>
  <c r="R155" i="1"/>
  <c r="D155" i="1" l="1"/>
  <c r="U155" i="1" s="1"/>
  <c r="W155" i="1" s="1"/>
  <c r="J557" i="1"/>
  <c r="K557" i="1" s="1"/>
  <c r="A558" i="1"/>
  <c r="F155" i="1"/>
  <c r="AD155" i="1"/>
  <c r="AF155" i="1" s="1"/>
  <c r="L158" i="1"/>
  <c r="M158" i="1" s="1"/>
  <c r="N158" i="1" s="1"/>
  <c r="O158" i="1" s="1"/>
  <c r="P158" i="1" s="1"/>
  <c r="Q157" i="1"/>
  <c r="H156" i="1"/>
  <c r="R156" i="1"/>
  <c r="D156" i="1" l="1"/>
  <c r="U156" i="1" s="1"/>
  <c r="W156" i="1" s="1"/>
  <c r="A559" i="1"/>
  <c r="J558" i="1"/>
  <c r="K558" i="1" s="1"/>
  <c r="F156" i="1"/>
  <c r="AD156" i="1"/>
  <c r="AF156" i="1" s="1"/>
  <c r="H157" i="1"/>
  <c r="R157" i="1"/>
  <c r="Q158" i="1"/>
  <c r="L159" i="1"/>
  <c r="M159" i="1" s="1"/>
  <c r="N159" i="1" s="1"/>
  <c r="O159" i="1" s="1"/>
  <c r="P159" i="1" s="1"/>
  <c r="D157" i="1" l="1"/>
  <c r="U157" i="1" s="1"/>
  <c r="W157" i="1" s="1"/>
  <c r="J559" i="1"/>
  <c r="K559" i="1" s="1"/>
  <c r="A560" i="1"/>
  <c r="F157" i="1"/>
  <c r="AD157" i="1"/>
  <c r="AF157" i="1" s="1"/>
  <c r="Q159" i="1"/>
  <c r="L160" i="1"/>
  <c r="M160" i="1" s="1"/>
  <c r="N160" i="1" s="1"/>
  <c r="O160" i="1" s="1"/>
  <c r="P160" i="1" s="1"/>
  <c r="H158" i="1"/>
  <c r="R158" i="1"/>
  <c r="A561" i="1" l="1"/>
  <c r="J560" i="1"/>
  <c r="K560" i="1" s="1"/>
  <c r="F158" i="1"/>
  <c r="AD158" i="1"/>
  <c r="AF158" i="1" s="1"/>
  <c r="D158" i="1"/>
  <c r="U158" i="1" s="1"/>
  <c r="W158" i="1" s="1"/>
  <c r="Q160" i="1"/>
  <c r="L161" i="1"/>
  <c r="M161" i="1" s="1"/>
  <c r="N161" i="1" s="1"/>
  <c r="O161" i="1" s="1"/>
  <c r="P161" i="1" s="1"/>
  <c r="H159" i="1"/>
  <c r="R159" i="1"/>
  <c r="D159" i="1" l="1"/>
  <c r="U159" i="1" s="1"/>
  <c r="W159" i="1" s="1"/>
  <c r="J561" i="1"/>
  <c r="K561" i="1" s="1"/>
  <c r="A562" i="1"/>
  <c r="F159" i="1"/>
  <c r="AD159" i="1"/>
  <c r="AF159" i="1" s="1"/>
  <c r="Q161" i="1"/>
  <c r="L162" i="1"/>
  <c r="M162" i="1" s="1"/>
  <c r="N162" i="1" s="1"/>
  <c r="O162" i="1" s="1"/>
  <c r="P162" i="1" s="1"/>
  <c r="H160" i="1"/>
  <c r="R160" i="1"/>
  <c r="D160" i="1" l="1"/>
  <c r="U160" i="1" s="1"/>
  <c r="W160" i="1" s="1"/>
  <c r="J562" i="1"/>
  <c r="K562" i="1" s="1"/>
  <c r="A563" i="1"/>
  <c r="F160" i="1"/>
  <c r="AD160" i="1"/>
  <c r="AF160" i="1" s="1"/>
  <c r="Q162" i="1"/>
  <c r="L163" i="1"/>
  <c r="M163" i="1" s="1"/>
  <c r="N163" i="1" s="1"/>
  <c r="O163" i="1" s="1"/>
  <c r="P163" i="1" s="1"/>
  <c r="H161" i="1"/>
  <c r="R161" i="1"/>
  <c r="D161" i="1" l="1"/>
  <c r="U161" i="1" s="1"/>
  <c r="W161" i="1" s="1"/>
  <c r="A564" i="1"/>
  <c r="J563" i="1"/>
  <c r="K563" i="1" s="1"/>
  <c r="F161" i="1"/>
  <c r="AD161" i="1"/>
  <c r="AF161" i="1" s="1"/>
  <c r="Q163" i="1"/>
  <c r="L164" i="1"/>
  <c r="M164" i="1" s="1"/>
  <c r="N164" i="1" s="1"/>
  <c r="O164" i="1" s="1"/>
  <c r="P164" i="1" s="1"/>
  <c r="H162" i="1"/>
  <c r="R162" i="1"/>
  <c r="D162" i="1" l="1"/>
  <c r="U162" i="1" s="1"/>
  <c r="W162" i="1" s="1"/>
  <c r="A565" i="1"/>
  <c r="J564" i="1"/>
  <c r="K564" i="1" s="1"/>
  <c r="F162" i="1"/>
  <c r="AD162" i="1"/>
  <c r="AF162" i="1" s="1"/>
  <c r="Q164" i="1"/>
  <c r="L165" i="1"/>
  <c r="M165" i="1" s="1"/>
  <c r="N165" i="1" s="1"/>
  <c r="O165" i="1" s="1"/>
  <c r="P165" i="1" s="1"/>
  <c r="H163" i="1"/>
  <c r="R163" i="1"/>
  <c r="D163" i="1" l="1"/>
  <c r="U163" i="1" s="1"/>
  <c r="W163" i="1" s="1"/>
  <c r="A566" i="1"/>
  <c r="J565" i="1"/>
  <c r="K565" i="1" s="1"/>
  <c r="F163" i="1"/>
  <c r="AD163" i="1"/>
  <c r="AF163" i="1" s="1"/>
  <c r="Q165" i="1"/>
  <c r="L166" i="1"/>
  <c r="M166" i="1" s="1"/>
  <c r="N166" i="1" s="1"/>
  <c r="O166" i="1" s="1"/>
  <c r="P166" i="1" s="1"/>
  <c r="H164" i="1"/>
  <c r="R164" i="1"/>
  <c r="D164" i="1" l="1"/>
  <c r="U164" i="1" s="1"/>
  <c r="W164" i="1" s="1"/>
  <c r="A567" i="1"/>
  <c r="J566" i="1"/>
  <c r="K566" i="1" s="1"/>
  <c r="F164" i="1"/>
  <c r="AD164" i="1"/>
  <c r="AF164" i="1" s="1"/>
  <c r="Q166" i="1"/>
  <c r="L167" i="1"/>
  <c r="M167" i="1" s="1"/>
  <c r="N167" i="1" s="1"/>
  <c r="O167" i="1" s="1"/>
  <c r="P167" i="1" s="1"/>
  <c r="H165" i="1"/>
  <c r="R165" i="1"/>
  <c r="D165" i="1" l="1"/>
  <c r="U165" i="1" s="1"/>
  <c r="W165" i="1" s="1"/>
  <c r="J567" i="1"/>
  <c r="K567" i="1" s="1"/>
  <c r="A568" i="1"/>
  <c r="F165" i="1"/>
  <c r="AD165" i="1"/>
  <c r="AF165" i="1" s="1"/>
  <c r="Q167" i="1"/>
  <c r="L168" i="1"/>
  <c r="M168" i="1" s="1"/>
  <c r="N168" i="1" s="1"/>
  <c r="O168" i="1" s="1"/>
  <c r="P168" i="1" s="1"/>
  <c r="H166" i="1"/>
  <c r="R166" i="1"/>
  <c r="D166" i="1" l="1"/>
  <c r="U166" i="1" s="1"/>
  <c r="W166" i="1" s="1"/>
  <c r="J568" i="1"/>
  <c r="K568" i="1" s="1"/>
  <c r="A569" i="1"/>
  <c r="F166" i="1"/>
  <c r="AD166" i="1"/>
  <c r="AF166" i="1" s="1"/>
  <c r="Q168" i="1"/>
  <c r="L169" i="1"/>
  <c r="M169" i="1" s="1"/>
  <c r="N169" i="1" s="1"/>
  <c r="O169" i="1" s="1"/>
  <c r="P169" i="1" s="1"/>
  <c r="H167" i="1"/>
  <c r="R167" i="1"/>
  <c r="D167" i="1" l="1"/>
  <c r="U167" i="1" s="1"/>
  <c r="W167" i="1" s="1"/>
  <c r="A570" i="1"/>
  <c r="J569" i="1"/>
  <c r="K569" i="1" s="1"/>
  <c r="F167" i="1"/>
  <c r="AD167" i="1"/>
  <c r="AF167" i="1" s="1"/>
  <c r="L170" i="1"/>
  <c r="M170" i="1" s="1"/>
  <c r="N170" i="1" s="1"/>
  <c r="O170" i="1" s="1"/>
  <c r="P170" i="1" s="1"/>
  <c r="Q169" i="1"/>
  <c r="H168" i="1"/>
  <c r="R168" i="1"/>
  <c r="A571" i="1" l="1"/>
  <c r="J570" i="1"/>
  <c r="K570" i="1" s="1"/>
  <c r="F168" i="1"/>
  <c r="AD168" i="1"/>
  <c r="AF168" i="1" s="1"/>
  <c r="D168" i="1"/>
  <c r="U168" i="1" s="1"/>
  <c r="W168" i="1" s="1"/>
  <c r="H169" i="1"/>
  <c r="R169" i="1"/>
  <c r="Q170" i="1"/>
  <c r="L171" i="1"/>
  <c r="M171" i="1" s="1"/>
  <c r="N171" i="1" s="1"/>
  <c r="O171" i="1" s="1"/>
  <c r="P171" i="1" s="1"/>
  <c r="J571" i="1" l="1"/>
  <c r="K571" i="1" s="1"/>
  <c r="A572" i="1"/>
  <c r="F169" i="1"/>
  <c r="AD169" i="1"/>
  <c r="AF169" i="1" s="1"/>
  <c r="D169" i="1"/>
  <c r="U169" i="1" s="1"/>
  <c r="W169" i="1" s="1"/>
  <c r="L172" i="1"/>
  <c r="M172" i="1" s="1"/>
  <c r="N172" i="1" s="1"/>
  <c r="O172" i="1" s="1"/>
  <c r="P172" i="1" s="1"/>
  <c r="Q171" i="1"/>
  <c r="H170" i="1"/>
  <c r="R170" i="1"/>
  <c r="D170" i="1" l="1"/>
  <c r="U170" i="1" s="1"/>
  <c r="W170" i="1" s="1"/>
  <c r="J572" i="1"/>
  <c r="K572" i="1" s="1"/>
  <c r="A573" i="1"/>
  <c r="F170" i="1"/>
  <c r="AD170" i="1"/>
  <c r="AF170" i="1" s="1"/>
  <c r="H171" i="1"/>
  <c r="R171" i="1"/>
  <c r="Q172" i="1"/>
  <c r="L173" i="1"/>
  <c r="M173" i="1" s="1"/>
  <c r="N173" i="1" s="1"/>
  <c r="O173" i="1" s="1"/>
  <c r="P173" i="1" s="1"/>
  <c r="D171" i="1" l="1"/>
  <c r="U171" i="1" s="1"/>
  <c r="W171" i="1" s="1"/>
  <c r="J573" i="1"/>
  <c r="K573" i="1" s="1"/>
  <c r="A574" i="1"/>
  <c r="F171" i="1"/>
  <c r="AD171" i="1"/>
  <c r="AF171" i="1" s="1"/>
  <c r="Q173" i="1"/>
  <c r="L174" i="1"/>
  <c r="M174" i="1" s="1"/>
  <c r="N174" i="1" s="1"/>
  <c r="O174" i="1" s="1"/>
  <c r="P174" i="1" s="1"/>
  <c r="H172" i="1"/>
  <c r="R172" i="1"/>
  <c r="D172" i="1" l="1"/>
  <c r="U172" i="1" s="1"/>
  <c r="W172" i="1" s="1"/>
  <c r="J574" i="1"/>
  <c r="K574" i="1" s="1"/>
  <c r="A575" i="1"/>
  <c r="F172" i="1"/>
  <c r="AD172" i="1"/>
  <c r="AF172" i="1" s="1"/>
  <c r="L175" i="1"/>
  <c r="M175" i="1" s="1"/>
  <c r="N175" i="1" s="1"/>
  <c r="O175" i="1" s="1"/>
  <c r="P175" i="1" s="1"/>
  <c r="Q174" i="1"/>
  <c r="H173" i="1"/>
  <c r="R173" i="1"/>
  <c r="J575" i="1" l="1"/>
  <c r="K575" i="1" s="1"/>
  <c r="A576" i="1"/>
  <c r="F173" i="1"/>
  <c r="AD173" i="1"/>
  <c r="AF173" i="1" s="1"/>
  <c r="D173" i="1"/>
  <c r="U173" i="1" s="1"/>
  <c r="W173" i="1" s="1"/>
  <c r="H174" i="1"/>
  <c r="R174" i="1"/>
  <c r="Q175" i="1"/>
  <c r="L176" i="1"/>
  <c r="M176" i="1" s="1"/>
  <c r="N176" i="1" s="1"/>
  <c r="O176" i="1" s="1"/>
  <c r="P176" i="1" s="1"/>
  <c r="A577" i="1" l="1"/>
  <c r="J576" i="1"/>
  <c r="K576" i="1" s="1"/>
  <c r="F174" i="1"/>
  <c r="AD174" i="1"/>
  <c r="AF174" i="1" s="1"/>
  <c r="D174" i="1"/>
  <c r="U174" i="1" s="1"/>
  <c r="W174" i="1" s="1"/>
  <c r="Q176" i="1"/>
  <c r="L177" i="1"/>
  <c r="M177" i="1" s="1"/>
  <c r="N177" i="1" s="1"/>
  <c r="O177" i="1" s="1"/>
  <c r="P177" i="1" s="1"/>
  <c r="H175" i="1"/>
  <c r="R175" i="1"/>
  <c r="A578" i="1" l="1"/>
  <c r="J577" i="1"/>
  <c r="K577" i="1" s="1"/>
  <c r="F175" i="1"/>
  <c r="AD175" i="1"/>
  <c r="AF175" i="1" s="1"/>
  <c r="D175" i="1"/>
  <c r="U175" i="1" s="1"/>
  <c r="W175" i="1" s="1"/>
  <c r="Q177" i="1"/>
  <c r="L178" i="1"/>
  <c r="M178" i="1" s="1"/>
  <c r="N178" i="1" s="1"/>
  <c r="O178" i="1" s="1"/>
  <c r="P178" i="1" s="1"/>
  <c r="H176" i="1"/>
  <c r="R176" i="1"/>
  <c r="D176" i="1" l="1"/>
  <c r="U176" i="1" s="1"/>
  <c r="W176" i="1" s="1"/>
  <c r="A579" i="1"/>
  <c r="J578" i="1"/>
  <c r="K578" i="1" s="1"/>
  <c r="F176" i="1"/>
  <c r="AD176" i="1"/>
  <c r="AF176" i="1" s="1"/>
  <c r="L179" i="1"/>
  <c r="M179" i="1" s="1"/>
  <c r="N179" i="1" s="1"/>
  <c r="O179" i="1" s="1"/>
  <c r="P179" i="1" s="1"/>
  <c r="Q178" i="1"/>
  <c r="H177" i="1"/>
  <c r="R177" i="1"/>
  <c r="J579" i="1" l="1"/>
  <c r="K579" i="1" s="1"/>
  <c r="A580" i="1"/>
  <c r="F177" i="1"/>
  <c r="AD177" i="1"/>
  <c r="AF177" i="1" s="1"/>
  <c r="D177" i="1"/>
  <c r="U177" i="1" s="1"/>
  <c r="W177" i="1" s="1"/>
  <c r="H178" i="1"/>
  <c r="R178" i="1"/>
  <c r="Q179" i="1"/>
  <c r="L180" i="1"/>
  <c r="M180" i="1" s="1"/>
  <c r="N180" i="1" s="1"/>
  <c r="O180" i="1" s="1"/>
  <c r="P180" i="1" s="1"/>
  <c r="D178" i="1" l="1"/>
  <c r="U178" i="1" s="1"/>
  <c r="W178" i="1" s="1"/>
  <c r="A581" i="1"/>
  <c r="J581" i="1" s="1"/>
  <c r="K581" i="1" s="1"/>
  <c r="J580" i="1"/>
  <c r="K580" i="1" s="1"/>
  <c r="F178" i="1"/>
  <c r="AD178" i="1"/>
  <c r="AF178" i="1" s="1"/>
  <c r="L181" i="1"/>
  <c r="M181" i="1" s="1"/>
  <c r="N181" i="1" s="1"/>
  <c r="O181" i="1" s="1"/>
  <c r="P181" i="1" s="1"/>
  <c r="Q180" i="1"/>
  <c r="H179" i="1"/>
  <c r="R179" i="1"/>
  <c r="D179" i="1" l="1"/>
  <c r="U179" i="1" s="1"/>
  <c r="W179" i="1" s="1"/>
  <c r="F179" i="1"/>
  <c r="AD179" i="1"/>
  <c r="AF179" i="1" s="1"/>
  <c r="H180" i="1"/>
  <c r="R180" i="1"/>
  <c r="Q181" i="1"/>
  <c r="L182" i="1"/>
  <c r="M182" i="1" s="1"/>
  <c r="N182" i="1" s="1"/>
  <c r="O182" i="1" s="1"/>
  <c r="P182" i="1" s="1"/>
  <c r="D180" i="1" l="1"/>
  <c r="U180" i="1" s="1"/>
  <c r="W180" i="1" s="1"/>
  <c r="F180" i="1"/>
  <c r="AD180" i="1"/>
  <c r="AF180" i="1" s="1"/>
  <c r="Q182" i="1"/>
  <c r="L183" i="1"/>
  <c r="M183" i="1" s="1"/>
  <c r="N183" i="1" s="1"/>
  <c r="O183" i="1" s="1"/>
  <c r="P183" i="1" s="1"/>
  <c r="H181" i="1"/>
  <c r="R181" i="1"/>
  <c r="D181" i="1" l="1"/>
  <c r="U181" i="1" s="1"/>
  <c r="W181" i="1" s="1"/>
  <c r="F181" i="1"/>
  <c r="AD181" i="1"/>
  <c r="AF181" i="1" s="1"/>
  <c r="L184" i="1"/>
  <c r="M184" i="1" s="1"/>
  <c r="N184" i="1" s="1"/>
  <c r="O184" i="1" s="1"/>
  <c r="P184" i="1" s="1"/>
  <c r="Q183" i="1"/>
  <c r="H182" i="1"/>
  <c r="R182" i="1"/>
  <c r="D182" i="1" l="1"/>
  <c r="U182" i="1" s="1"/>
  <c r="W182" i="1" s="1"/>
  <c r="F182" i="1"/>
  <c r="AD182" i="1"/>
  <c r="AF182" i="1" s="1"/>
  <c r="H183" i="1"/>
  <c r="R183" i="1"/>
  <c r="Q184" i="1"/>
  <c r="L185" i="1"/>
  <c r="M185" i="1" s="1"/>
  <c r="N185" i="1" s="1"/>
  <c r="O185" i="1" s="1"/>
  <c r="P185" i="1" s="1"/>
  <c r="D183" i="1" l="1"/>
  <c r="U183" i="1" s="1"/>
  <c r="W183" i="1" s="1"/>
  <c r="F183" i="1"/>
  <c r="AD183" i="1"/>
  <c r="AF183" i="1" s="1"/>
  <c r="Q185" i="1"/>
  <c r="L186" i="1"/>
  <c r="M186" i="1" s="1"/>
  <c r="N186" i="1" s="1"/>
  <c r="O186" i="1" s="1"/>
  <c r="P186" i="1" s="1"/>
  <c r="H184" i="1"/>
  <c r="R184" i="1"/>
  <c r="D184" i="1" l="1"/>
  <c r="U184" i="1" s="1"/>
  <c r="W184" i="1" s="1"/>
  <c r="F184" i="1"/>
  <c r="AD184" i="1"/>
  <c r="AF184" i="1" s="1"/>
  <c r="L187" i="1"/>
  <c r="M187" i="1" s="1"/>
  <c r="N187" i="1" s="1"/>
  <c r="O187" i="1" s="1"/>
  <c r="P187" i="1" s="1"/>
  <c r="Q186" i="1"/>
  <c r="H185" i="1"/>
  <c r="R185" i="1"/>
  <c r="F185" i="1" l="1"/>
  <c r="AD185" i="1"/>
  <c r="AF185" i="1" s="1"/>
  <c r="D185" i="1"/>
  <c r="U185" i="1" s="1"/>
  <c r="W185" i="1" s="1"/>
  <c r="H186" i="1"/>
  <c r="R186" i="1"/>
  <c r="Q187" i="1"/>
  <c r="L188" i="1"/>
  <c r="M188" i="1" s="1"/>
  <c r="N188" i="1" s="1"/>
  <c r="O188" i="1" s="1"/>
  <c r="P188" i="1" s="1"/>
  <c r="D186" i="1" l="1"/>
  <c r="U186" i="1" s="1"/>
  <c r="W186" i="1" s="1"/>
  <c r="F186" i="1"/>
  <c r="AD186" i="1"/>
  <c r="AF186" i="1" s="1"/>
  <c r="L189" i="1"/>
  <c r="M189" i="1" s="1"/>
  <c r="N189" i="1" s="1"/>
  <c r="O189" i="1" s="1"/>
  <c r="P189" i="1" s="1"/>
  <c r="Q188" i="1"/>
  <c r="H187" i="1"/>
  <c r="R187" i="1"/>
  <c r="D187" i="1" l="1"/>
  <c r="U187" i="1" s="1"/>
  <c r="W187" i="1" s="1"/>
  <c r="F187" i="1"/>
  <c r="AD187" i="1"/>
  <c r="AF187" i="1" s="1"/>
  <c r="H188" i="1"/>
  <c r="R188" i="1"/>
  <c r="D188" i="1" s="1"/>
  <c r="U188" i="1" s="1"/>
  <c r="W188" i="1" s="1"/>
  <c r="Q189" i="1"/>
  <c r="L190" i="1"/>
  <c r="M190" i="1" s="1"/>
  <c r="N190" i="1" s="1"/>
  <c r="O190" i="1" s="1"/>
  <c r="P190" i="1" s="1"/>
  <c r="F188" i="1" l="1"/>
  <c r="AD188" i="1"/>
  <c r="AF188" i="1" s="1"/>
  <c r="Q190" i="1"/>
  <c r="L191" i="1"/>
  <c r="M191" i="1" s="1"/>
  <c r="N191" i="1" s="1"/>
  <c r="O191" i="1" s="1"/>
  <c r="P191" i="1" s="1"/>
  <c r="H189" i="1"/>
  <c r="R189" i="1"/>
  <c r="D189" i="1" s="1"/>
  <c r="U189" i="1" s="1"/>
  <c r="W189" i="1" s="1"/>
  <c r="F189" i="1" l="1"/>
  <c r="AD189" i="1"/>
  <c r="AF189" i="1" s="1"/>
  <c r="Q191" i="1"/>
  <c r="L192" i="1"/>
  <c r="M192" i="1" s="1"/>
  <c r="N192" i="1" s="1"/>
  <c r="O192" i="1" s="1"/>
  <c r="P192" i="1" s="1"/>
  <c r="H190" i="1"/>
  <c r="R190" i="1"/>
  <c r="D190" i="1" l="1"/>
  <c r="U190" i="1" s="1"/>
  <c r="W190" i="1" s="1"/>
  <c r="F190" i="1"/>
  <c r="AD190" i="1"/>
  <c r="AF190" i="1" s="1"/>
  <c r="L193" i="1"/>
  <c r="M193" i="1" s="1"/>
  <c r="N193" i="1" s="1"/>
  <c r="O193" i="1" s="1"/>
  <c r="P193" i="1" s="1"/>
  <c r="Q192" i="1"/>
  <c r="H191" i="1"/>
  <c r="R191" i="1"/>
  <c r="F191" i="1" l="1"/>
  <c r="AD191" i="1"/>
  <c r="AF191" i="1" s="1"/>
  <c r="D191" i="1"/>
  <c r="U191" i="1" s="1"/>
  <c r="W191" i="1" s="1"/>
  <c r="H192" i="1"/>
  <c r="R192" i="1"/>
  <c r="Q193" i="1"/>
  <c r="L194" i="1"/>
  <c r="M194" i="1" s="1"/>
  <c r="N194" i="1" s="1"/>
  <c r="O194" i="1" s="1"/>
  <c r="P194" i="1" s="1"/>
  <c r="D192" i="1" l="1"/>
  <c r="U192" i="1" s="1"/>
  <c r="W192" i="1" s="1"/>
  <c r="F192" i="1"/>
  <c r="AD192" i="1"/>
  <c r="AF192" i="1" s="1"/>
  <c r="Q194" i="1"/>
  <c r="L195" i="1"/>
  <c r="M195" i="1" s="1"/>
  <c r="N195" i="1" s="1"/>
  <c r="O195" i="1" s="1"/>
  <c r="P195" i="1" s="1"/>
  <c r="H193" i="1"/>
  <c r="R193" i="1"/>
  <c r="D193" i="1" l="1"/>
  <c r="U193" i="1" s="1"/>
  <c r="W193" i="1" s="1"/>
  <c r="F193" i="1"/>
  <c r="AD193" i="1"/>
  <c r="AF193" i="1" s="1"/>
  <c r="Q195" i="1"/>
  <c r="L196" i="1"/>
  <c r="M196" i="1" s="1"/>
  <c r="N196" i="1" s="1"/>
  <c r="O196" i="1" s="1"/>
  <c r="P196" i="1" s="1"/>
  <c r="H194" i="1"/>
  <c r="R194" i="1"/>
  <c r="D194" i="1" l="1"/>
  <c r="U194" i="1" s="1"/>
  <c r="W194" i="1" s="1"/>
  <c r="F194" i="1"/>
  <c r="AD194" i="1"/>
  <c r="AF194" i="1" s="1"/>
  <c r="Q196" i="1"/>
  <c r="L197" i="1"/>
  <c r="M197" i="1" s="1"/>
  <c r="N197" i="1" s="1"/>
  <c r="O197" i="1" s="1"/>
  <c r="P197" i="1" s="1"/>
  <c r="H195" i="1"/>
  <c r="R195" i="1"/>
  <c r="D195" i="1" l="1"/>
  <c r="U195" i="1" s="1"/>
  <c r="W195" i="1" s="1"/>
  <c r="F195" i="1"/>
  <c r="AD195" i="1"/>
  <c r="AF195" i="1" s="1"/>
  <c r="Q197" i="1"/>
  <c r="L198" i="1"/>
  <c r="M198" i="1" s="1"/>
  <c r="N198" i="1" s="1"/>
  <c r="O198" i="1" s="1"/>
  <c r="P198" i="1" s="1"/>
  <c r="H196" i="1"/>
  <c r="R196" i="1"/>
  <c r="D196" i="1" l="1"/>
  <c r="U196" i="1" s="1"/>
  <c r="W196" i="1" s="1"/>
  <c r="F196" i="1"/>
  <c r="AD196" i="1"/>
  <c r="AF196" i="1" s="1"/>
  <c r="Q198" i="1"/>
  <c r="L199" i="1"/>
  <c r="M199" i="1" s="1"/>
  <c r="N199" i="1" s="1"/>
  <c r="O199" i="1" s="1"/>
  <c r="P199" i="1" s="1"/>
  <c r="H197" i="1"/>
  <c r="R197" i="1"/>
  <c r="D197" i="1" l="1"/>
  <c r="U197" i="1" s="1"/>
  <c r="W197" i="1" s="1"/>
  <c r="F197" i="1"/>
  <c r="AD197" i="1"/>
  <c r="AF197" i="1" s="1"/>
  <c r="Q199" i="1"/>
  <c r="L200" i="1"/>
  <c r="M200" i="1" s="1"/>
  <c r="N200" i="1" s="1"/>
  <c r="O200" i="1" s="1"/>
  <c r="P200" i="1" s="1"/>
  <c r="H198" i="1"/>
  <c r="R198" i="1"/>
  <c r="D198" i="1" l="1"/>
  <c r="U198" i="1" s="1"/>
  <c r="W198" i="1" s="1"/>
  <c r="F198" i="1"/>
  <c r="AD198" i="1"/>
  <c r="AF198" i="1" s="1"/>
  <c r="Q200" i="1"/>
  <c r="L201" i="1"/>
  <c r="M201" i="1" s="1"/>
  <c r="N201" i="1" s="1"/>
  <c r="O201" i="1" s="1"/>
  <c r="P201" i="1" s="1"/>
  <c r="H199" i="1"/>
  <c r="R199" i="1"/>
  <c r="D199" i="1" l="1"/>
  <c r="U199" i="1" s="1"/>
  <c r="W199" i="1" s="1"/>
  <c r="F199" i="1"/>
  <c r="AD199" i="1"/>
  <c r="AF199" i="1" s="1"/>
  <c r="Q201" i="1"/>
  <c r="L202" i="1"/>
  <c r="M202" i="1" s="1"/>
  <c r="N202" i="1" s="1"/>
  <c r="O202" i="1" s="1"/>
  <c r="P202" i="1" s="1"/>
  <c r="H200" i="1"/>
  <c r="R200" i="1"/>
  <c r="D200" i="1" l="1"/>
  <c r="U200" i="1" s="1"/>
  <c r="W200" i="1" s="1"/>
  <c r="F200" i="1"/>
  <c r="AD200" i="1"/>
  <c r="AF200" i="1" s="1"/>
  <c r="Q202" i="1"/>
  <c r="L203" i="1"/>
  <c r="M203" i="1" s="1"/>
  <c r="N203" i="1" s="1"/>
  <c r="O203" i="1" s="1"/>
  <c r="P203" i="1" s="1"/>
  <c r="H201" i="1"/>
  <c r="R201" i="1"/>
  <c r="F201" i="1" l="1"/>
  <c r="AD201" i="1"/>
  <c r="AF201" i="1" s="1"/>
  <c r="D201" i="1"/>
  <c r="U201" i="1" s="1"/>
  <c r="W201" i="1" s="1"/>
  <c r="Q203" i="1"/>
  <c r="L204" i="1"/>
  <c r="M204" i="1" s="1"/>
  <c r="N204" i="1" s="1"/>
  <c r="O204" i="1" s="1"/>
  <c r="P204" i="1" s="1"/>
  <c r="H202" i="1"/>
  <c r="R202" i="1"/>
  <c r="D202" i="1" l="1"/>
  <c r="U202" i="1" s="1"/>
  <c r="W202" i="1" s="1"/>
  <c r="F202" i="1"/>
  <c r="AD202" i="1"/>
  <c r="AF202" i="1" s="1"/>
  <c r="L205" i="1"/>
  <c r="M205" i="1" s="1"/>
  <c r="N205" i="1" s="1"/>
  <c r="O205" i="1" s="1"/>
  <c r="P205" i="1" s="1"/>
  <c r="Q204" i="1"/>
  <c r="H203" i="1"/>
  <c r="R203" i="1"/>
  <c r="F203" i="1" l="1"/>
  <c r="AD203" i="1"/>
  <c r="AF203" i="1" s="1"/>
  <c r="D203" i="1"/>
  <c r="U203" i="1" s="1"/>
  <c r="W203" i="1" s="1"/>
  <c r="H204" i="1"/>
  <c r="R204" i="1"/>
  <c r="Q205" i="1"/>
  <c r="L206" i="1"/>
  <c r="M206" i="1" s="1"/>
  <c r="N206" i="1" s="1"/>
  <c r="O206" i="1" s="1"/>
  <c r="P206" i="1" s="1"/>
  <c r="D204" i="1" l="1"/>
  <c r="U204" i="1" s="1"/>
  <c r="W204" i="1" s="1"/>
  <c r="F204" i="1"/>
  <c r="AD204" i="1"/>
  <c r="AF204" i="1" s="1"/>
  <c r="L207" i="1"/>
  <c r="M207" i="1" s="1"/>
  <c r="N207" i="1" s="1"/>
  <c r="O207" i="1" s="1"/>
  <c r="P207" i="1" s="1"/>
  <c r="Q206" i="1"/>
  <c r="H205" i="1"/>
  <c r="R205" i="1"/>
  <c r="D205" i="1" l="1"/>
  <c r="U205" i="1" s="1"/>
  <c r="W205" i="1" s="1"/>
  <c r="F205" i="1"/>
  <c r="AD205" i="1"/>
  <c r="AF205" i="1" s="1"/>
  <c r="H206" i="1"/>
  <c r="R206" i="1"/>
  <c r="L208" i="1"/>
  <c r="M208" i="1" s="1"/>
  <c r="N208" i="1" s="1"/>
  <c r="O208" i="1" s="1"/>
  <c r="P208" i="1" s="1"/>
  <c r="Q207" i="1"/>
  <c r="D206" i="1" l="1"/>
  <c r="U206" i="1" s="1"/>
  <c r="W206" i="1" s="1"/>
  <c r="F206" i="1"/>
  <c r="AD206" i="1"/>
  <c r="AF206" i="1" s="1"/>
  <c r="H207" i="1"/>
  <c r="R207" i="1"/>
  <c r="Q208" i="1"/>
  <c r="L209" i="1"/>
  <c r="M209" i="1" s="1"/>
  <c r="N209" i="1" s="1"/>
  <c r="O209" i="1" s="1"/>
  <c r="P209" i="1" s="1"/>
  <c r="D207" i="1" l="1"/>
  <c r="U207" i="1" s="1"/>
  <c r="W207" i="1" s="1"/>
  <c r="F207" i="1"/>
  <c r="AD207" i="1"/>
  <c r="AF207" i="1" s="1"/>
  <c r="Q209" i="1"/>
  <c r="L210" i="1"/>
  <c r="M210" i="1" s="1"/>
  <c r="N210" i="1" s="1"/>
  <c r="O210" i="1" s="1"/>
  <c r="P210" i="1" s="1"/>
  <c r="H208" i="1"/>
  <c r="R208" i="1"/>
  <c r="D208" i="1" l="1"/>
  <c r="U208" i="1" s="1"/>
  <c r="W208" i="1" s="1"/>
  <c r="F208" i="1"/>
  <c r="AD208" i="1"/>
  <c r="AF208" i="1" s="1"/>
  <c r="Q210" i="1"/>
  <c r="L211" i="1"/>
  <c r="M211" i="1" s="1"/>
  <c r="N211" i="1" s="1"/>
  <c r="O211" i="1" s="1"/>
  <c r="P211" i="1" s="1"/>
  <c r="H209" i="1"/>
  <c r="R209" i="1"/>
  <c r="D209" i="1" s="1"/>
  <c r="U209" i="1" s="1"/>
  <c r="W209" i="1" s="1"/>
  <c r="F209" i="1" l="1"/>
  <c r="AD209" i="1"/>
  <c r="AF209" i="1" s="1"/>
  <c r="Q211" i="1"/>
  <c r="L212" i="1"/>
  <c r="M212" i="1" s="1"/>
  <c r="N212" i="1" s="1"/>
  <c r="O212" i="1" s="1"/>
  <c r="P212" i="1" s="1"/>
  <c r="H210" i="1"/>
  <c r="R210" i="1"/>
  <c r="D210" i="1" l="1"/>
  <c r="U210" i="1" s="1"/>
  <c r="W210" i="1" s="1"/>
  <c r="F210" i="1"/>
  <c r="AD210" i="1"/>
  <c r="AF210" i="1" s="1"/>
  <c r="Q212" i="1"/>
  <c r="L213" i="1"/>
  <c r="M213" i="1" s="1"/>
  <c r="N213" i="1" s="1"/>
  <c r="O213" i="1" s="1"/>
  <c r="P213" i="1" s="1"/>
  <c r="H211" i="1"/>
  <c r="R211" i="1"/>
  <c r="D211" i="1" l="1"/>
  <c r="U211" i="1" s="1"/>
  <c r="W211" i="1" s="1"/>
  <c r="F211" i="1"/>
  <c r="AD211" i="1"/>
  <c r="AF211" i="1" s="1"/>
  <c r="Q213" i="1"/>
  <c r="L214" i="1"/>
  <c r="M214" i="1" s="1"/>
  <c r="N214" i="1" s="1"/>
  <c r="O214" i="1" s="1"/>
  <c r="P214" i="1" s="1"/>
  <c r="H212" i="1"/>
  <c r="R212" i="1"/>
  <c r="D212" i="1" l="1"/>
  <c r="U212" i="1" s="1"/>
  <c r="W212" i="1" s="1"/>
  <c r="F212" i="1"/>
  <c r="AD212" i="1"/>
  <c r="AF212" i="1" s="1"/>
  <c r="L215" i="1"/>
  <c r="M215" i="1" s="1"/>
  <c r="N215" i="1" s="1"/>
  <c r="O215" i="1" s="1"/>
  <c r="P215" i="1" s="1"/>
  <c r="Q214" i="1"/>
  <c r="H213" i="1"/>
  <c r="R213" i="1"/>
  <c r="F213" i="1" l="1"/>
  <c r="AD213" i="1"/>
  <c r="AF213" i="1" s="1"/>
  <c r="D213" i="1"/>
  <c r="U213" i="1" s="1"/>
  <c r="W213" i="1" s="1"/>
  <c r="H214" i="1"/>
  <c r="R214" i="1"/>
  <c r="Q215" i="1"/>
  <c r="L216" i="1"/>
  <c r="M216" i="1" s="1"/>
  <c r="N216" i="1" s="1"/>
  <c r="O216" i="1" s="1"/>
  <c r="P216" i="1" s="1"/>
  <c r="D214" i="1" l="1"/>
  <c r="U214" i="1" s="1"/>
  <c r="W214" i="1" s="1"/>
  <c r="F214" i="1"/>
  <c r="AD214" i="1"/>
  <c r="AF214" i="1" s="1"/>
  <c r="L217" i="1"/>
  <c r="M217" i="1" s="1"/>
  <c r="N217" i="1" s="1"/>
  <c r="O217" i="1" s="1"/>
  <c r="P217" i="1" s="1"/>
  <c r="Q216" i="1"/>
  <c r="H215" i="1"/>
  <c r="R215" i="1"/>
  <c r="D215" i="1" l="1"/>
  <c r="U215" i="1" s="1"/>
  <c r="W215" i="1" s="1"/>
  <c r="F215" i="1"/>
  <c r="AD215" i="1"/>
  <c r="AF215" i="1" s="1"/>
  <c r="H216" i="1"/>
  <c r="R216" i="1"/>
  <c r="Q217" i="1"/>
  <c r="L218" i="1"/>
  <c r="M218" i="1" s="1"/>
  <c r="N218" i="1" s="1"/>
  <c r="O218" i="1" s="1"/>
  <c r="P218" i="1" s="1"/>
  <c r="D216" i="1" l="1"/>
  <c r="U216" i="1" s="1"/>
  <c r="W216" i="1" s="1"/>
  <c r="F216" i="1"/>
  <c r="AD216" i="1"/>
  <c r="AF216" i="1" s="1"/>
  <c r="Q218" i="1"/>
  <c r="L219" i="1"/>
  <c r="M219" i="1" s="1"/>
  <c r="N219" i="1" s="1"/>
  <c r="O219" i="1" s="1"/>
  <c r="P219" i="1" s="1"/>
  <c r="H217" i="1"/>
  <c r="R217" i="1"/>
  <c r="D217" i="1" l="1"/>
  <c r="U217" i="1" s="1"/>
  <c r="W217" i="1" s="1"/>
  <c r="F217" i="1"/>
  <c r="AD217" i="1"/>
  <c r="AF217" i="1" s="1"/>
  <c r="Q219" i="1"/>
  <c r="L220" i="1"/>
  <c r="M220" i="1" s="1"/>
  <c r="N220" i="1" s="1"/>
  <c r="O220" i="1" s="1"/>
  <c r="P220" i="1" s="1"/>
  <c r="H218" i="1"/>
  <c r="R218" i="1"/>
  <c r="D218" i="1" l="1"/>
  <c r="U218" i="1" s="1"/>
  <c r="W218" i="1" s="1"/>
  <c r="F218" i="1"/>
  <c r="AD218" i="1"/>
  <c r="AF218" i="1" s="1"/>
  <c r="Q220" i="1"/>
  <c r="L221" i="1"/>
  <c r="M221" i="1" s="1"/>
  <c r="N221" i="1" s="1"/>
  <c r="O221" i="1" s="1"/>
  <c r="P221" i="1" s="1"/>
  <c r="H219" i="1"/>
  <c r="R219" i="1"/>
  <c r="D219" i="1" l="1"/>
  <c r="U219" i="1" s="1"/>
  <c r="W219" i="1" s="1"/>
  <c r="F219" i="1"/>
  <c r="AD219" i="1"/>
  <c r="AF219" i="1" s="1"/>
  <c r="Q221" i="1"/>
  <c r="L222" i="1"/>
  <c r="M222" i="1" s="1"/>
  <c r="N222" i="1" s="1"/>
  <c r="O222" i="1" s="1"/>
  <c r="P222" i="1" s="1"/>
  <c r="H220" i="1"/>
  <c r="R220" i="1"/>
  <c r="D220" i="1" l="1"/>
  <c r="U220" i="1" s="1"/>
  <c r="W220" i="1" s="1"/>
  <c r="F220" i="1"/>
  <c r="AD220" i="1"/>
  <c r="AF220" i="1" s="1"/>
  <c r="Q222" i="1"/>
  <c r="L223" i="1"/>
  <c r="M223" i="1" s="1"/>
  <c r="N223" i="1" s="1"/>
  <c r="O223" i="1" s="1"/>
  <c r="P223" i="1" s="1"/>
  <c r="H221" i="1"/>
  <c r="R221" i="1"/>
  <c r="F221" i="1" l="1"/>
  <c r="AD221" i="1"/>
  <c r="AF221" i="1" s="1"/>
  <c r="D221" i="1"/>
  <c r="U221" i="1" s="1"/>
  <c r="W221" i="1" s="1"/>
  <c r="Q223" i="1"/>
  <c r="L224" i="1"/>
  <c r="M224" i="1" s="1"/>
  <c r="N224" i="1" s="1"/>
  <c r="O224" i="1" s="1"/>
  <c r="P224" i="1" s="1"/>
  <c r="H222" i="1"/>
  <c r="R222" i="1"/>
  <c r="D222" i="1" l="1"/>
  <c r="U222" i="1" s="1"/>
  <c r="W222" i="1" s="1"/>
  <c r="F222" i="1"/>
  <c r="AD222" i="1"/>
  <c r="AF222" i="1" s="1"/>
  <c r="Q224" i="1"/>
  <c r="L225" i="1"/>
  <c r="M225" i="1" s="1"/>
  <c r="N225" i="1" s="1"/>
  <c r="O225" i="1" s="1"/>
  <c r="P225" i="1" s="1"/>
  <c r="H223" i="1"/>
  <c r="R223" i="1"/>
  <c r="D223" i="1" l="1"/>
  <c r="U223" i="1" s="1"/>
  <c r="W223" i="1" s="1"/>
  <c r="F223" i="1"/>
  <c r="AD223" i="1"/>
  <c r="AF223" i="1" s="1"/>
  <c r="Q225" i="1"/>
  <c r="L226" i="1"/>
  <c r="M226" i="1" s="1"/>
  <c r="N226" i="1" s="1"/>
  <c r="O226" i="1" s="1"/>
  <c r="P226" i="1" s="1"/>
  <c r="H224" i="1"/>
  <c r="R224" i="1"/>
  <c r="D224" i="1" l="1"/>
  <c r="U224" i="1" s="1"/>
  <c r="W224" i="1" s="1"/>
  <c r="F224" i="1"/>
  <c r="AD224" i="1"/>
  <c r="AF224" i="1" s="1"/>
  <c r="L227" i="1"/>
  <c r="M227" i="1" s="1"/>
  <c r="N227" i="1" s="1"/>
  <c r="O227" i="1" s="1"/>
  <c r="P227" i="1" s="1"/>
  <c r="Q226" i="1"/>
  <c r="H225" i="1"/>
  <c r="R225" i="1"/>
  <c r="F225" i="1" l="1"/>
  <c r="AD225" i="1"/>
  <c r="AF225" i="1" s="1"/>
  <c r="D225" i="1"/>
  <c r="U225" i="1" s="1"/>
  <c r="W225" i="1" s="1"/>
  <c r="H226" i="1"/>
  <c r="R226" i="1"/>
  <c r="D226" i="1" s="1"/>
  <c r="U226" i="1" s="1"/>
  <c r="W226" i="1" s="1"/>
  <c r="L228" i="1"/>
  <c r="M228" i="1" s="1"/>
  <c r="N228" i="1" s="1"/>
  <c r="O228" i="1" s="1"/>
  <c r="P228" i="1" s="1"/>
  <c r="Q227" i="1"/>
  <c r="F226" i="1" l="1"/>
  <c r="AD226" i="1"/>
  <c r="AF226" i="1" s="1"/>
  <c r="L229" i="1"/>
  <c r="M229" i="1" s="1"/>
  <c r="N229" i="1" s="1"/>
  <c r="O229" i="1" s="1"/>
  <c r="P229" i="1" s="1"/>
  <c r="Q228" i="1"/>
  <c r="H227" i="1"/>
  <c r="R227" i="1"/>
  <c r="F227" i="1" l="1"/>
  <c r="AD227" i="1"/>
  <c r="AF227" i="1" s="1"/>
  <c r="D227" i="1"/>
  <c r="U227" i="1" s="1"/>
  <c r="W227" i="1" s="1"/>
  <c r="H228" i="1"/>
  <c r="R228" i="1"/>
  <c r="Q229" i="1"/>
  <c r="L230" i="1"/>
  <c r="M230" i="1" s="1"/>
  <c r="N230" i="1" s="1"/>
  <c r="O230" i="1" s="1"/>
  <c r="P230" i="1" s="1"/>
  <c r="F228" i="1" l="1"/>
  <c r="AD228" i="1"/>
  <c r="AF228" i="1" s="1"/>
  <c r="D228" i="1"/>
  <c r="U228" i="1" s="1"/>
  <c r="W228" i="1" s="1"/>
  <c r="H229" i="1"/>
  <c r="R229" i="1"/>
  <c r="Q230" i="1"/>
  <c r="L231" i="1"/>
  <c r="M231" i="1" s="1"/>
  <c r="N231" i="1" s="1"/>
  <c r="O231" i="1" s="1"/>
  <c r="P231" i="1" s="1"/>
  <c r="D229" i="1" l="1"/>
  <c r="U229" i="1" s="1"/>
  <c r="W229" i="1" s="1"/>
  <c r="F229" i="1"/>
  <c r="AD229" i="1"/>
  <c r="AF229" i="1" s="1"/>
  <c r="H230" i="1"/>
  <c r="R230" i="1"/>
  <c r="Q231" i="1"/>
  <c r="L232" i="1"/>
  <c r="M232" i="1" s="1"/>
  <c r="N232" i="1" s="1"/>
  <c r="O232" i="1" s="1"/>
  <c r="P232" i="1" s="1"/>
  <c r="D230" i="1" l="1"/>
  <c r="U230" i="1" s="1"/>
  <c r="W230" i="1" s="1"/>
  <c r="F230" i="1"/>
  <c r="AD230" i="1"/>
  <c r="AF230" i="1" s="1"/>
  <c r="H231" i="1"/>
  <c r="R231" i="1"/>
  <c r="Q232" i="1"/>
  <c r="L233" i="1"/>
  <c r="M233" i="1" s="1"/>
  <c r="N233" i="1" s="1"/>
  <c r="O233" i="1" s="1"/>
  <c r="P233" i="1" s="1"/>
  <c r="D231" i="1" l="1"/>
  <c r="U231" i="1" s="1"/>
  <c r="W231" i="1" s="1"/>
  <c r="F231" i="1"/>
  <c r="AD231" i="1"/>
  <c r="AF231" i="1" s="1"/>
  <c r="H232" i="1"/>
  <c r="R232" i="1"/>
  <c r="Q233" i="1"/>
  <c r="L234" i="1"/>
  <c r="M234" i="1" s="1"/>
  <c r="N234" i="1" s="1"/>
  <c r="O234" i="1" s="1"/>
  <c r="P234" i="1" s="1"/>
  <c r="D232" i="1" l="1"/>
  <c r="U232" i="1" s="1"/>
  <c r="W232" i="1" s="1"/>
  <c r="F232" i="1"/>
  <c r="AD232" i="1"/>
  <c r="AF232" i="1" s="1"/>
  <c r="H233" i="1"/>
  <c r="R233" i="1"/>
  <c r="Q234" i="1"/>
  <c r="L235" i="1"/>
  <c r="M235" i="1" s="1"/>
  <c r="N235" i="1" s="1"/>
  <c r="O235" i="1" s="1"/>
  <c r="P235" i="1" s="1"/>
  <c r="F233" i="1" l="1"/>
  <c r="AD233" i="1"/>
  <c r="AF233" i="1" s="1"/>
  <c r="H234" i="1"/>
  <c r="R234" i="1"/>
  <c r="D233" i="1"/>
  <c r="U233" i="1" s="1"/>
  <c r="W233" i="1" s="1"/>
  <c r="Q235" i="1"/>
  <c r="L236" i="1"/>
  <c r="M236" i="1" s="1"/>
  <c r="N236" i="1" s="1"/>
  <c r="O236" i="1" s="1"/>
  <c r="P236" i="1" s="1"/>
  <c r="D234" i="1" l="1"/>
  <c r="U234" i="1" s="1"/>
  <c r="W234" i="1" s="1"/>
  <c r="F234" i="1"/>
  <c r="AD234" i="1"/>
  <c r="AF234" i="1" s="1"/>
  <c r="H235" i="1"/>
  <c r="R235" i="1"/>
  <c r="Q236" i="1"/>
  <c r="L237" i="1"/>
  <c r="M237" i="1" s="1"/>
  <c r="N237" i="1" s="1"/>
  <c r="O237" i="1" s="1"/>
  <c r="P237" i="1" s="1"/>
  <c r="D235" i="1" l="1"/>
  <c r="U235" i="1" s="1"/>
  <c r="W235" i="1" s="1"/>
  <c r="F235" i="1"/>
  <c r="AD235" i="1"/>
  <c r="AF235" i="1" s="1"/>
  <c r="Q237" i="1"/>
  <c r="L238" i="1"/>
  <c r="M238" i="1" s="1"/>
  <c r="N238" i="1" s="1"/>
  <c r="O238" i="1" s="1"/>
  <c r="P238" i="1" s="1"/>
  <c r="H236" i="1"/>
  <c r="R236" i="1"/>
  <c r="D236" i="1" l="1"/>
  <c r="U236" i="1" s="1"/>
  <c r="W236" i="1" s="1"/>
  <c r="F236" i="1"/>
  <c r="AD236" i="1"/>
  <c r="AF236" i="1" s="1"/>
  <c r="Q238" i="1"/>
  <c r="L239" i="1"/>
  <c r="M239" i="1" s="1"/>
  <c r="N239" i="1" s="1"/>
  <c r="O239" i="1" s="1"/>
  <c r="P239" i="1" s="1"/>
  <c r="H237" i="1"/>
  <c r="R237" i="1"/>
  <c r="F237" i="1" l="1"/>
  <c r="AD237" i="1"/>
  <c r="AF237" i="1" s="1"/>
  <c r="D237" i="1"/>
  <c r="U237" i="1" s="1"/>
  <c r="W237" i="1" s="1"/>
  <c r="Q239" i="1"/>
  <c r="L240" i="1"/>
  <c r="M240" i="1" s="1"/>
  <c r="N240" i="1" s="1"/>
  <c r="O240" i="1" s="1"/>
  <c r="P240" i="1" s="1"/>
  <c r="H238" i="1"/>
  <c r="R238" i="1"/>
  <c r="D238" i="1" l="1"/>
  <c r="U238" i="1" s="1"/>
  <c r="W238" i="1" s="1"/>
  <c r="F238" i="1"/>
  <c r="AD238" i="1"/>
  <c r="AF238" i="1" s="1"/>
  <c r="Q240" i="1"/>
  <c r="L241" i="1"/>
  <c r="M241" i="1" s="1"/>
  <c r="N241" i="1" s="1"/>
  <c r="O241" i="1" s="1"/>
  <c r="P241" i="1" s="1"/>
  <c r="H239" i="1"/>
  <c r="R239" i="1"/>
  <c r="D239" i="1" l="1"/>
  <c r="U239" i="1" s="1"/>
  <c r="W239" i="1" s="1"/>
  <c r="F239" i="1"/>
  <c r="AD239" i="1"/>
  <c r="AF239" i="1" s="1"/>
  <c r="Q241" i="1"/>
  <c r="L242" i="1"/>
  <c r="M242" i="1" s="1"/>
  <c r="N242" i="1" s="1"/>
  <c r="O242" i="1" s="1"/>
  <c r="P242" i="1" s="1"/>
  <c r="H240" i="1"/>
  <c r="R240" i="1"/>
  <c r="D240" i="1" l="1"/>
  <c r="U240" i="1" s="1"/>
  <c r="W240" i="1" s="1"/>
  <c r="F240" i="1"/>
  <c r="AD240" i="1"/>
  <c r="AF240" i="1" s="1"/>
  <c r="Q242" i="1"/>
  <c r="L243" i="1"/>
  <c r="M243" i="1" s="1"/>
  <c r="N243" i="1" s="1"/>
  <c r="O243" i="1" s="1"/>
  <c r="P243" i="1" s="1"/>
  <c r="H241" i="1"/>
  <c r="R241" i="1"/>
  <c r="F241" i="1" l="1"/>
  <c r="AD241" i="1"/>
  <c r="AF241" i="1" s="1"/>
  <c r="D241" i="1"/>
  <c r="U241" i="1" s="1"/>
  <c r="W241" i="1" s="1"/>
  <c r="Q243" i="1"/>
  <c r="L244" i="1"/>
  <c r="M244" i="1" s="1"/>
  <c r="N244" i="1" s="1"/>
  <c r="O244" i="1" s="1"/>
  <c r="P244" i="1" s="1"/>
  <c r="H242" i="1"/>
  <c r="R242" i="1"/>
  <c r="D242" i="1" l="1"/>
  <c r="U242" i="1" s="1"/>
  <c r="W242" i="1" s="1"/>
  <c r="F242" i="1"/>
  <c r="AD242" i="1"/>
  <c r="AF242" i="1" s="1"/>
  <c r="Q244" i="1"/>
  <c r="L245" i="1"/>
  <c r="M245" i="1" s="1"/>
  <c r="N245" i="1" s="1"/>
  <c r="O245" i="1" s="1"/>
  <c r="P245" i="1" s="1"/>
  <c r="H243" i="1"/>
  <c r="R243" i="1"/>
  <c r="D243" i="1" s="1"/>
  <c r="U243" i="1" s="1"/>
  <c r="W243" i="1" s="1"/>
  <c r="F243" i="1" l="1"/>
  <c r="AD243" i="1"/>
  <c r="AF243" i="1" s="1"/>
  <c r="L246" i="1"/>
  <c r="M246" i="1" s="1"/>
  <c r="N246" i="1" s="1"/>
  <c r="O246" i="1" s="1"/>
  <c r="P246" i="1" s="1"/>
  <c r="Q245" i="1"/>
  <c r="H244" i="1"/>
  <c r="R244" i="1"/>
  <c r="D244" i="1" l="1"/>
  <c r="U244" i="1" s="1"/>
  <c r="W244" i="1" s="1"/>
  <c r="F244" i="1"/>
  <c r="AD244" i="1"/>
  <c r="AF244" i="1" s="1"/>
  <c r="H245" i="1"/>
  <c r="R245" i="1"/>
  <c r="Q246" i="1"/>
  <c r="L247" i="1"/>
  <c r="M247" i="1" s="1"/>
  <c r="N247" i="1" s="1"/>
  <c r="O247" i="1" s="1"/>
  <c r="P247" i="1" s="1"/>
  <c r="D245" i="1" l="1"/>
  <c r="U245" i="1" s="1"/>
  <c r="W245" i="1" s="1"/>
  <c r="F245" i="1"/>
  <c r="AD245" i="1"/>
  <c r="AF245" i="1" s="1"/>
  <c r="L248" i="1"/>
  <c r="M248" i="1" s="1"/>
  <c r="N248" i="1" s="1"/>
  <c r="O248" i="1" s="1"/>
  <c r="P248" i="1" s="1"/>
  <c r="Q247" i="1"/>
  <c r="H246" i="1"/>
  <c r="R246" i="1"/>
  <c r="D246" i="1" l="1"/>
  <c r="U246" i="1" s="1"/>
  <c r="W246" i="1" s="1"/>
  <c r="F246" i="1"/>
  <c r="AD246" i="1"/>
  <c r="AF246" i="1" s="1"/>
  <c r="H247" i="1"/>
  <c r="R247" i="1"/>
  <c r="Q248" i="1"/>
  <c r="L249" i="1"/>
  <c r="M249" i="1" s="1"/>
  <c r="N249" i="1" s="1"/>
  <c r="O249" i="1" s="1"/>
  <c r="P249" i="1" s="1"/>
  <c r="D247" i="1" l="1"/>
  <c r="U247" i="1" s="1"/>
  <c r="W247" i="1" s="1"/>
  <c r="F247" i="1"/>
  <c r="AD247" i="1"/>
  <c r="AF247" i="1" s="1"/>
  <c r="Q249" i="1"/>
  <c r="L250" i="1"/>
  <c r="M250" i="1" s="1"/>
  <c r="N250" i="1" s="1"/>
  <c r="O250" i="1" s="1"/>
  <c r="P250" i="1" s="1"/>
  <c r="H248" i="1"/>
  <c r="R248" i="1"/>
  <c r="D248" i="1" l="1"/>
  <c r="U248" i="1" s="1"/>
  <c r="W248" i="1" s="1"/>
  <c r="F248" i="1"/>
  <c r="AD248" i="1"/>
  <c r="AF248" i="1" s="1"/>
  <c r="Q250" i="1"/>
  <c r="L251" i="1"/>
  <c r="M251" i="1" s="1"/>
  <c r="N251" i="1" s="1"/>
  <c r="O251" i="1" s="1"/>
  <c r="P251" i="1" s="1"/>
  <c r="H249" i="1"/>
  <c r="R249" i="1"/>
  <c r="D249" i="1" l="1"/>
  <c r="U249" i="1" s="1"/>
  <c r="W249" i="1" s="1"/>
  <c r="F249" i="1"/>
  <c r="AD249" i="1"/>
  <c r="AF249" i="1" s="1"/>
  <c r="Q251" i="1"/>
  <c r="L252" i="1"/>
  <c r="M252" i="1" s="1"/>
  <c r="N252" i="1" s="1"/>
  <c r="O252" i="1" s="1"/>
  <c r="P252" i="1" s="1"/>
  <c r="H250" i="1"/>
  <c r="R250" i="1"/>
  <c r="D250" i="1" l="1"/>
  <c r="U250" i="1" s="1"/>
  <c r="W250" i="1" s="1"/>
  <c r="F250" i="1"/>
  <c r="AD250" i="1"/>
  <c r="AF250" i="1" s="1"/>
  <c r="Q252" i="1"/>
  <c r="L253" i="1"/>
  <c r="M253" i="1" s="1"/>
  <c r="N253" i="1" s="1"/>
  <c r="O253" i="1" s="1"/>
  <c r="P253" i="1" s="1"/>
  <c r="H251" i="1"/>
  <c r="R251" i="1"/>
  <c r="D251" i="1" l="1"/>
  <c r="U251" i="1" s="1"/>
  <c r="W251" i="1" s="1"/>
  <c r="F251" i="1"/>
  <c r="AD251" i="1"/>
  <c r="AF251" i="1" s="1"/>
  <c r="Q253" i="1"/>
  <c r="L254" i="1"/>
  <c r="M254" i="1" s="1"/>
  <c r="N254" i="1" s="1"/>
  <c r="O254" i="1" s="1"/>
  <c r="P254" i="1" s="1"/>
  <c r="H252" i="1"/>
  <c r="R252" i="1"/>
  <c r="F252" i="1" l="1"/>
  <c r="AD252" i="1"/>
  <c r="AF252" i="1" s="1"/>
  <c r="D252" i="1"/>
  <c r="U252" i="1" s="1"/>
  <c r="W252" i="1" s="1"/>
  <c r="Q254" i="1"/>
  <c r="L255" i="1"/>
  <c r="M255" i="1" s="1"/>
  <c r="N255" i="1" s="1"/>
  <c r="O255" i="1" s="1"/>
  <c r="P255" i="1" s="1"/>
  <c r="H253" i="1"/>
  <c r="R253" i="1"/>
  <c r="D253" i="1" l="1"/>
  <c r="U253" i="1" s="1"/>
  <c r="W253" i="1" s="1"/>
  <c r="F253" i="1"/>
  <c r="AD253" i="1"/>
  <c r="AF253" i="1" s="1"/>
  <c r="L256" i="1"/>
  <c r="M256" i="1" s="1"/>
  <c r="N256" i="1" s="1"/>
  <c r="O256" i="1" s="1"/>
  <c r="P256" i="1" s="1"/>
  <c r="Q255" i="1"/>
  <c r="H254" i="1"/>
  <c r="R254" i="1"/>
  <c r="F254" i="1" l="1"/>
  <c r="AD254" i="1"/>
  <c r="AF254" i="1" s="1"/>
  <c r="D254" i="1"/>
  <c r="U254" i="1" s="1"/>
  <c r="W254" i="1" s="1"/>
  <c r="H255" i="1"/>
  <c r="R255" i="1"/>
  <c r="D255" i="1" s="1"/>
  <c r="U255" i="1" s="1"/>
  <c r="W255" i="1" s="1"/>
  <c r="Q256" i="1"/>
  <c r="L257" i="1"/>
  <c r="M257" i="1" s="1"/>
  <c r="N257" i="1" s="1"/>
  <c r="O257" i="1" s="1"/>
  <c r="P257" i="1" s="1"/>
  <c r="F255" i="1" l="1"/>
  <c r="AD255" i="1"/>
  <c r="AF255" i="1" s="1"/>
  <c r="Q257" i="1"/>
  <c r="L258" i="1"/>
  <c r="M258" i="1" s="1"/>
  <c r="N258" i="1" s="1"/>
  <c r="O258" i="1" s="1"/>
  <c r="P258" i="1" s="1"/>
  <c r="H256" i="1"/>
  <c r="R256" i="1"/>
  <c r="D256" i="1" l="1"/>
  <c r="U256" i="1" s="1"/>
  <c r="W256" i="1" s="1"/>
  <c r="F256" i="1"/>
  <c r="AD256" i="1"/>
  <c r="AF256" i="1" s="1"/>
  <c r="Q258" i="1"/>
  <c r="L259" i="1"/>
  <c r="M259" i="1" s="1"/>
  <c r="N259" i="1" s="1"/>
  <c r="O259" i="1" s="1"/>
  <c r="P259" i="1" s="1"/>
  <c r="H257" i="1"/>
  <c r="R257" i="1"/>
  <c r="D257" i="1" l="1"/>
  <c r="U257" i="1" s="1"/>
  <c r="W257" i="1" s="1"/>
  <c r="F257" i="1"/>
  <c r="AD257" i="1"/>
  <c r="AF257" i="1" s="1"/>
  <c r="Q259" i="1"/>
  <c r="L260" i="1"/>
  <c r="M260" i="1" s="1"/>
  <c r="N260" i="1" s="1"/>
  <c r="O260" i="1" s="1"/>
  <c r="P260" i="1" s="1"/>
  <c r="H258" i="1"/>
  <c r="R258" i="1"/>
  <c r="D258" i="1" l="1"/>
  <c r="U258" i="1" s="1"/>
  <c r="W258" i="1" s="1"/>
  <c r="F258" i="1"/>
  <c r="AD258" i="1"/>
  <c r="AF258" i="1" s="1"/>
  <c r="L261" i="1"/>
  <c r="M261" i="1" s="1"/>
  <c r="N261" i="1" s="1"/>
  <c r="O261" i="1" s="1"/>
  <c r="P261" i="1" s="1"/>
  <c r="Q260" i="1"/>
  <c r="H259" i="1"/>
  <c r="R259" i="1"/>
  <c r="D259" i="1" l="1"/>
  <c r="U259" i="1" s="1"/>
  <c r="W259" i="1" s="1"/>
  <c r="F259" i="1"/>
  <c r="AD259" i="1"/>
  <c r="AF259" i="1" s="1"/>
  <c r="H260" i="1"/>
  <c r="R260" i="1"/>
  <c r="D260" i="1" s="1"/>
  <c r="U260" i="1" s="1"/>
  <c r="W260" i="1" s="1"/>
  <c r="Q261" i="1"/>
  <c r="L262" i="1"/>
  <c r="M262" i="1" s="1"/>
  <c r="N262" i="1" s="1"/>
  <c r="O262" i="1" s="1"/>
  <c r="P262" i="1" s="1"/>
  <c r="F260" i="1" l="1"/>
  <c r="AD260" i="1"/>
  <c r="AF260" i="1" s="1"/>
  <c r="Q262" i="1"/>
  <c r="L263" i="1"/>
  <c r="M263" i="1" s="1"/>
  <c r="N263" i="1" s="1"/>
  <c r="O263" i="1" s="1"/>
  <c r="P263" i="1" s="1"/>
  <c r="H261" i="1"/>
  <c r="R261" i="1"/>
  <c r="D261" i="1" l="1"/>
  <c r="U261" i="1" s="1"/>
  <c r="W261" i="1" s="1"/>
  <c r="F261" i="1"/>
  <c r="AD261" i="1"/>
  <c r="AF261" i="1" s="1"/>
  <c r="Q263" i="1"/>
  <c r="L264" i="1"/>
  <c r="M264" i="1" s="1"/>
  <c r="N264" i="1" s="1"/>
  <c r="O264" i="1" s="1"/>
  <c r="P264" i="1" s="1"/>
  <c r="H262" i="1"/>
  <c r="R262" i="1"/>
  <c r="D262" i="1" l="1"/>
  <c r="U262" i="1" s="1"/>
  <c r="W262" i="1" s="1"/>
  <c r="F262" i="1"/>
  <c r="AD262" i="1"/>
  <c r="AF262" i="1" s="1"/>
  <c r="Q264" i="1"/>
  <c r="L265" i="1"/>
  <c r="M265" i="1" s="1"/>
  <c r="N265" i="1" s="1"/>
  <c r="O265" i="1" s="1"/>
  <c r="P265" i="1" s="1"/>
  <c r="H263" i="1"/>
  <c r="R263" i="1"/>
  <c r="D263" i="1" l="1"/>
  <c r="U263" i="1" s="1"/>
  <c r="W263" i="1" s="1"/>
  <c r="F263" i="1"/>
  <c r="AD263" i="1"/>
  <c r="AF263" i="1" s="1"/>
  <c r="Q265" i="1"/>
  <c r="L266" i="1"/>
  <c r="M266" i="1" s="1"/>
  <c r="N266" i="1" s="1"/>
  <c r="O266" i="1" s="1"/>
  <c r="P266" i="1" s="1"/>
  <c r="H264" i="1"/>
  <c r="R264" i="1"/>
  <c r="D264" i="1" l="1"/>
  <c r="U264" i="1" s="1"/>
  <c r="W264" i="1" s="1"/>
  <c r="F264" i="1"/>
  <c r="AD264" i="1"/>
  <c r="AF264" i="1" s="1"/>
  <c r="Q266" i="1"/>
  <c r="L267" i="1"/>
  <c r="M267" i="1" s="1"/>
  <c r="N267" i="1" s="1"/>
  <c r="O267" i="1" s="1"/>
  <c r="P267" i="1" s="1"/>
  <c r="H265" i="1"/>
  <c r="R265" i="1"/>
  <c r="D265" i="1" l="1"/>
  <c r="U265" i="1" s="1"/>
  <c r="W265" i="1" s="1"/>
  <c r="F265" i="1"/>
  <c r="AD265" i="1"/>
  <c r="AF265" i="1" s="1"/>
  <c r="Q267" i="1"/>
  <c r="L268" i="1"/>
  <c r="M268" i="1" s="1"/>
  <c r="N268" i="1" s="1"/>
  <c r="O268" i="1" s="1"/>
  <c r="P268" i="1" s="1"/>
  <c r="H266" i="1"/>
  <c r="R266" i="1"/>
  <c r="D266" i="1" l="1"/>
  <c r="U266" i="1" s="1"/>
  <c r="W266" i="1" s="1"/>
  <c r="F266" i="1"/>
  <c r="AD266" i="1"/>
  <c r="AF266" i="1" s="1"/>
  <c r="Q268" i="1"/>
  <c r="L269" i="1"/>
  <c r="M269" i="1" s="1"/>
  <c r="N269" i="1" s="1"/>
  <c r="O269" i="1" s="1"/>
  <c r="P269" i="1" s="1"/>
  <c r="H267" i="1"/>
  <c r="R267" i="1"/>
  <c r="D267" i="1" l="1"/>
  <c r="U267" i="1" s="1"/>
  <c r="W267" i="1" s="1"/>
  <c r="F267" i="1"/>
  <c r="AD267" i="1"/>
  <c r="AF267" i="1" s="1"/>
  <c r="Q269" i="1"/>
  <c r="L270" i="1"/>
  <c r="M270" i="1" s="1"/>
  <c r="N270" i="1" s="1"/>
  <c r="O270" i="1" s="1"/>
  <c r="P270" i="1" s="1"/>
  <c r="H268" i="1"/>
  <c r="R268" i="1"/>
  <c r="D268" i="1" l="1"/>
  <c r="U268" i="1" s="1"/>
  <c r="W268" i="1" s="1"/>
  <c r="F268" i="1"/>
  <c r="AD268" i="1"/>
  <c r="AF268" i="1" s="1"/>
  <c r="Q270" i="1"/>
  <c r="L271" i="1"/>
  <c r="M271" i="1" s="1"/>
  <c r="N271" i="1" s="1"/>
  <c r="O271" i="1" s="1"/>
  <c r="P271" i="1" s="1"/>
  <c r="H269" i="1"/>
  <c r="R269" i="1"/>
  <c r="F269" i="1" l="1"/>
  <c r="AD269" i="1"/>
  <c r="AF269" i="1" s="1"/>
  <c r="D269" i="1"/>
  <c r="U269" i="1" s="1"/>
  <c r="W269" i="1" s="1"/>
  <c r="L272" i="1"/>
  <c r="M272" i="1" s="1"/>
  <c r="N272" i="1" s="1"/>
  <c r="O272" i="1" s="1"/>
  <c r="P272" i="1" s="1"/>
  <c r="Q271" i="1"/>
  <c r="H270" i="1"/>
  <c r="R270" i="1"/>
  <c r="F270" i="1" l="1"/>
  <c r="AD270" i="1"/>
  <c r="AF270" i="1" s="1"/>
  <c r="D270" i="1"/>
  <c r="U270" i="1" s="1"/>
  <c r="W270" i="1" s="1"/>
  <c r="H271" i="1"/>
  <c r="R271" i="1"/>
  <c r="Q272" i="1"/>
  <c r="L273" i="1"/>
  <c r="M273" i="1" s="1"/>
  <c r="N273" i="1" s="1"/>
  <c r="O273" i="1" s="1"/>
  <c r="P273" i="1" s="1"/>
  <c r="D271" i="1" l="1"/>
  <c r="U271" i="1" s="1"/>
  <c r="W271" i="1" s="1"/>
  <c r="F271" i="1"/>
  <c r="AD271" i="1"/>
  <c r="AF271" i="1" s="1"/>
  <c r="Q273" i="1"/>
  <c r="L274" i="1"/>
  <c r="M274" i="1" s="1"/>
  <c r="N274" i="1" s="1"/>
  <c r="O274" i="1" s="1"/>
  <c r="P274" i="1" s="1"/>
  <c r="H272" i="1"/>
  <c r="R272" i="1"/>
  <c r="D272" i="1" l="1"/>
  <c r="U272" i="1" s="1"/>
  <c r="W272" i="1" s="1"/>
  <c r="F272" i="1"/>
  <c r="AD272" i="1"/>
  <c r="AF272" i="1" s="1"/>
  <c r="L275" i="1"/>
  <c r="M275" i="1" s="1"/>
  <c r="N275" i="1" s="1"/>
  <c r="O275" i="1" s="1"/>
  <c r="P275" i="1" s="1"/>
  <c r="Q274" i="1"/>
  <c r="H273" i="1"/>
  <c r="R273" i="1"/>
  <c r="F273" i="1" l="1"/>
  <c r="AD273" i="1"/>
  <c r="AF273" i="1" s="1"/>
  <c r="D273" i="1"/>
  <c r="U273" i="1" s="1"/>
  <c r="W273" i="1" s="1"/>
  <c r="H274" i="1"/>
  <c r="R274" i="1"/>
  <c r="Q275" i="1"/>
  <c r="L276" i="1"/>
  <c r="M276" i="1" s="1"/>
  <c r="N276" i="1" s="1"/>
  <c r="O276" i="1" s="1"/>
  <c r="P276" i="1" s="1"/>
  <c r="F274" i="1" l="1"/>
  <c r="AD274" i="1"/>
  <c r="AF274" i="1" s="1"/>
  <c r="D274" i="1"/>
  <c r="U274" i="1" s="1"/>
  <c r="W274" i="1" s="1"/>
  <c r="L277" i="1"/>
  <c r="M277" i="1" s="1"/>
  <c r="N277" i="1" s="1"/>
  <c r="O277" i="1" s="1"/>
  <c r="P277" i="1" s="1"/>
  <c r="Q276" i="1"/>
  <c r="H275" i="1"/>
  <c r="R275" i="1"/>
  <c r="D275" i="1" l="1"/>
  <c r="U275" i="1" s="1"/>
  <c r="W275" i="1" s="1"/>
  <c r="F275" i="1"/>
  <c r="AD275" i="1"/>
  <c r="AF275" i="1" s="1"/>
  <c r="H276" i="1"/>
  <c r="R276" i="1"/>
  <c r="D276" i="1" s="1"/>
  <c r="U276" i="1" s="1"/>
  <c r="W276" i="1" s="1"/>
  <c r="Q277" i="1"/>
  <c r="L278" i="1"/>
  <c r="M278" i="1" s="1"/>
  <c r="N278" i="1" s="1"/>
  <c r="O278" i="1" s="1"/>
  <c r="P278" i="1" s="1"/>
  <c r="F276" i="1" l="1"/>
  <c r="AD276" i="1"/>
  <c r="AF276" i="1" s="1"/>
  <c r="Q278" i="1"/>
  <c r="L279" i="1"/>
  <c r="M279" i="1" s="1"/>
  <c r="N279" i="1" s="1"/>
  <c r="O279" i="1" s="1"/>
  <c r="P279" i="1" s="1"/>
  <c r="H277" i="1"/>
  <c r="R277" i="1"/>
  <c r="F277" i="1" l="1"/>
  <c r="AD277" i="1"/>
  <c r="AF277" i="1" s="1"/>
  <c r="D277" i="1"/>
  <c r="U277" i="1" s="1"/>
  <c r="W277" i="1" s="1"/>
  <c r="Q279" i="1"/>
  <c r="L280" i="1"/>
  <c r="M280" i="1" s="1"/>
  <c r="N280" i="1" s="1"/>
  <c r="O280" i="1" s="1"/>
  <c r="P280" i="1" s="1"/>
  <c r="H278" i="1"/>
  <c r="R278" i="1"/>
  <c r="F278" i="1" l="1"/>
  <c r="AD278" i="1"/>
  <c r="AF278" i="1" s="1"/>
  <c r="D278" i="1"/>
  <c r="U278" i="1" s="1"/>
  <c r="W278" i="1" s="1"/>
  <c r="Q280" i="1"/>
  <c r="L281" i="1"/>
  <c r="M281" i="1" s="1"/>
  <c r="N281" i="1" s="1"/>
  <c r="O281" i="1" s="1"/>
  <c r="P281" i="1" s="1"/>
  <c r="H279" i="1"/>
  <c r="R279" i="1"/>
  <c r="D279" i="1" l="1"/>
  <c r="U279" i="1" s="1"/>
  <c r="W279" i="1" s="1"/>
  <c r="F279" i="1"/>
  <c r="AD279" i="1"/>
  <c r="AF279" i="1" s="1"/>
  <c r="L282" i="1"/>
  <c r="M282" i="1" s="1"/>
  <c r="N282" i="1" s="1"/>
  <c r="O282" i="1" s="1"/>
  <c r="P282" i="1" s="1"/>
  <c r="Q281" i="1"/>
  <c r="H280" i="1"/>
  <c r="R280" i="1"/>
  <c r="F280" i="1" l="1"/>
  <c r="AD280" i="1"/>
  <c r="AF280" i="1" s="1"/>
  <c r="D280" i="1"/>
  <c r="U280" i="1" s="1"/>
  <c r="W280" i="1" s="1"/>
  <c r="H281" i="1"/>
  <c r="R281" i="1"/>
  <c r="Q282" i="1"/>
  <c r="L283" i="1"/>
  <c r="M283" i="1" s="1"/>
  <c r="N283" i="1" s="1"/>
  <c r="O283" i="1" s="1"/>
  <c r="P283" i="1" s="1"/>
  <c r="D281" i="1" l="1"/>
  <c r="U281" i="1" s="1"/>
  <c r="W281" i="1" s="1"/>
  <c r="F281" i="1"/>
  <c r="AD281" i="1"/>
  <c r="AF281" i="1" s="1"/>
  <c r="Q283" i="1"/>
  <c r="L284" i="1"/>
  <c r="M284" i="1" s="1"/>
  <c r="N284" i="1" s="1"/>
  <c r="O284" i="1" s="1"/>
  <c r="P284" i="1" s="1"/>
  <c r="H282" i="1"/>
  <c r="R282" i="1"/>
  <c r="D282" i="1" l="1"/>
  <c r="U282" i="1" s="1"/>
  <c r="W282" i="1" s="1"/>
  <c r="F282" i="1"/>
  <c r="AD282" i="1"/>
  <c r="AF282" i="1" s="1"/>
  <c r="Q284" i="1"/>
  <c r="L285" i="1"/>
  <c r="M285" i="1" s="1"/>
  <c r="N285" i="1" s="1"/>
  <c r="O285" i="1" s="1"/>
  <c r="P285" i="1" s="1"/>
  <c r="H283" i="1"/>
  <c r="R283" i="1"/>
  <c r="D283" i="1" l="1"/>
  <c r="U283" i="1" s="1"/>
  <c r="W283" i="1" s="1"/>
  <c r="F283" i="1"/>
  <c r="AD283" i="1"/>
  <c r="AF283" i="1" s="1"/>
  <c r="Q285" i="1"/>
  <c r="L286" i="1"/>
  <c r="M286" i="1" s="1"/>
  <c r="N286" i="1" s="1"/>
  <c r="O286" i="1" s="1"/>
  <c r="P286" i="1" s="1"/>
  <c r="H284" i="1"/>
  <c r="R284" i="1"/>
  <c r="D284" i="1" l="1"/>
  <c r="U284" i="1" s="1"/>
  <c r="W284" i="1" s="1"/>
  <c r="F284" i="1"/>
  <c r="AD284" i="1"/>
  <c r="AF284" i="1" s="1"/>
  <c r="Q286" i="1"/>
  <c r="L287" i="1"/>
  <c r="M287" i="1" s="1"/>
  <c r="N287" i="1" s="1"/>
  <c r="O287" i="1" s="1"/>
  <c r="P287" i="1" s="1"/>
  <c r="H285" i="1"/>
  <c r="R285" i="1"/>
  <c r="D285" i="1" l="1"/>
  <c r="U285" i="1" s="1"/>
  <c r="W285" i="1" s="1"/>
  <c r="F285" i="1"/>
  <c r="AD285" i="1"/>
  <c r="AF285" i="1" s="1"/>
  <c r="Q287" i="1"/>
  <c r="L288" i="1"/>
  <c r="M288" i="1" s="1"/>
  <c r="N288" i="1" s="1"/>
  <c r="O288" i="1" s="1"/>
  <c r="P288" i="1" s="1"/>
  <c r="H286" i="1"/>
  <c r="R286" i="1"/>
  <c r="D286" i="1" l="1"/>
  <c r="U286" i="1" s="1"/>
  <c r="W286" i="1" s="1"/>
  <c r="F286" i="1"/>
  <c r="AD286" i="1"/>
  <c r="AF286" i="1" s="1"/>
  <c r="Q288" i="1"/>
  <c r="L289" i="1"/>
  <c r="M289" i="1" s="1"/>
  <c r="N289" i="1" s="1"/>
  <c r="O289" i="1" s="1"/>
  <c r="P289" i="1" s="1"/>
  <c r="H287" i="1"/>
  <c r="R287" i="1"/>
  <c r="D287" i="1" l="1"/>
  <c r="U287" i="1" s="1"/>
  <c r="W287" i="1" s="1"/>
  <c r="F287" i="1"/>
  <c r="AD287" i="1"/>
  <c r="AF287" i="1" s="1"/>
  <c r="Q289" i="1"/>
  <c r="L290" i="1"/>
  <c r="M290" i="1" s="1"/>
  <c r="N290" i="1" s="1"/>
  <c r="O290" i="1" s="1"/>
  <c r="P290" i="1" s="1"/>
  <c r="H288" i="1"/>
  <c r="R288" i="1"/>
  <c r="D288" i="1" l="1"/>
  <c r="U288" i="1" s="1"/>
  <c r="W288" i="1" s="1"/>
  <c r="F288" i="1"/>
  <c r="AD288" i="1"/>
  <c r="AF288" i="1" s="1"/>
  <c r="Q290" i="1"/>
  <c r="L291" i="1"/>
  <c r="M291" i="1" s="1"/>
  <c r="N291" i="1" s="1"/>
  <c r="O291" i="1" s="1"/>
  <c r="P291" i="1" s="1"/>
  <c r="H289" i="1"/>
  <c r="R289" i="1"/>
  <c r="D289" i="1" l="1"/>
  <c r="U289" i="1" s="1"/>
  <c r="W289" i="1" s="1"/>
  <c r="F289" i="1"/>
  <c r="AD289" i="1"/>
  <c r="AF289" i="1" s="1"/>
  <c r="Q291" i="1"/>
  <c r="L292" i="1"/>
  <c r="M292" i="1" s="1"/>
  <c r="N292" i="1" s="1"/>
  <c r="O292" i="1" s="1"/>
  <c r="P292" i="1" s="1"/>
  <c r="H290" i="1"/>
  <c r="R290" i="1"/>
  <c r="F290" i="1" l="1"/>
  <c r="AD290" i="1"/>
  <c r="AF290" i="1" s="1"/>
  <c r="D290" i="1"/>
  <c r="U290" i="1" s="1"/>
  <c r="W290" i="1" s="1"/>
  <c r="Q292" i="1"/>
  <c r="L293" i="1"/>
  <c r="M293" i="1" s="1"/>
  <c r="N293" i="1" s="1"/>
  <c r="O293" i="1" s="1"/>
  <c r="P293" i="1" s="1"/>
  <c r="H291" i="1"/>
  <c r="R291" i="1"/>
  <c r="F291" i="1" l="1"/>
  <c r="AD291" i="1"/>
  <c r="AF291" i="1" s="1"/>
  <c r="D291" i="1"/>
  <c r="U291" i="1" s="1"/>
  <c r="W291" i="1" s="1"/>
  <c r="Q293" i="1"/>
  <c r="L294" i="1"/>
  <c r="M294" i="1" s="1"/>
  <c r="N294" i="1" s="1"/>
  <c r="O294" i="1" s="1"/>
  <c r="P294" i="1" s="1"/>
  <c r="H292" i="1"/>
  <c r="R292" i="1"/>
  <c r="F292" i="1" l="1"/>
  <c r="AD292" i="1"/>
  <c r="AF292" i="1" s="1"/>
  <c r="D292" i="1"/>
  <c r="U292" i="1" s="1"/>
  <c r="W292" i="1" s="1"/>
  <c r="Q294" i="1"/>
  <c r="L295" i="1"/>
  <c r="M295" i="1" s="1"/>
  <c r="N295" i="1" s="1"/>
  <c r="O295" i="1" s="1"/>
  <c r="P295" i="1" s="1"/>
  <c r="H293" i="1"/>
  <c r="R293" i="1"/>
  <c r="F293" i="1" l="1"/>
  <c r="AD293" i="1"/>
  <c r="AF293" i="1" s="1"/>
  <c r="D293" i="1"/>
  <c r="U293" i="1" s="1"/>
  <c r="W293" i="1" s="1"/>
  <c r="Q295" i="1"/>
  <c r="L296" i="1"/>
  <c r="M296" i="1" s="1"/>
  <c r="N296" i="1" s="1"/>
  <c r="O296" i="1" s="1"/>
  <c r="P296" i="1" s="1"/>
  <c r="H294" i="1"/>
  <c r="R294" i="1"/>
  <c r="D294" i="1" l="1"/>
  <c r="U294" i="1" s="1"/>
  <c r="W294" i="1" s="1"/>
  <c r="F294" i="1"/>
  <c r="AD294" i="1"/>
  <c r="AF294" i="1" s="1"/>
  <c r="L297" i="1"/>
  <c r="M297" i="1" s="1"/>
  <c r="N297" i="1" s="1"/>
  <c r="O297" i="1" s="1"/>
  <c r="P297" i="1" s="1"/>
  <c r="Q296" i="1"/>
  <c r="H295" i="1"/>
  <c r="R295" i="1"/>
  <c r="D295" i="1" l="1"/>
  <c r="U295" i="1" s="1"/>
  <c r="W295" i="1" s="1"/>
  <c r="F295" i="1"/>
  <c r="AD295" i="1"/>
  <c r="AF295" i="1" s="1"/>
  <c r="H296" i="1"/>
  <c r="R296" i="1"/>
  <c r="D296" i="1" s="1"/>
  <c r="U296" i="1" s="1"/>
  <c r="W296" i="1" s="1"/>
  <c r="Q297" i="1"/>
  <c r="L298" i="1"/>
  <c r="M298" i="1" s="1"/>
  <c r="N298" i="1" s="1"/>
  <c r="O298" i="1" s="1"/>
  <c r="P298" i="1" s="1"/>
  <c r="F296" i="1" l="1"/>
  <c r="AD296" i="1"/>
  <c r="AF296" i="1" s="1"/>
  <c r="Q298" i="1"/>
  <c r="L299" i="1"/>
  <c r="M299" i="1" s="1"/>
  <c r="N299" i="1" s="1"/>
  <c r="O299" i="1" s="1"/>
  <c r="P299" i="1" s="1"/>
  <c r="H297" i="1"/>
  <c r="R297" i="1"/>
  <c r="D297" i="1" l="1"/>
  <c r="U297" i="1" s="1"/>
  <c r="W297" i="1" s="1"/>
  <c r="F297" i="1"/>
  <c r="AD297" i="1"/>
  <c r="AF297" i="1" s="1"/>
  <c r="Q299" i="1"/>
  <c r="L300" i="1"/>
  <c r="M300" i="1" s="1"/>
  <c r="N300" i="1" s="1"/>
  <c r="O300" i="1" s="1"/>
  <c r="P300" i="1" s="1"/>
  <c r="H298" i="1"/>
  <c r="R298" i="1"/>
  <c r="D298" i="1" l="1"/>
  <c r="U298" i="1" s="1"/>
  <c r="W298" i="1" s="1"/>
  <c r="F298" i="1"/>
  <c r="AD298" i="1"/>
  <c r="AF298" i="1" s="1"/>
  <c r="Q300" i="1"/>
  <c r="L301" i="1"/>
  <c r="M301" i="1" s="1"/>
  <c r="N301" i="1" s="1"/>
  <c r="O301" i="1" s="1"/>
  <c r="P301" i="1" s="1"/>
  <c r="H299" i="1"/>
  <c r="R299" i="1"/>
  <c r="D299" i="1" l="1"/>
  <c r="U299" i="1" s="1"/>
  <c r="W299" i="1" s="1"/>
  <c r="F299" i="1"/>
  <c r="AD299" i="1"/>
  <c r="AF299" i="1" s="1"/>
  <c r="Q301" i="1"/>
  <c r="L302" i="1"/>
  <c r="M302" i="1" s="1"/>
  <c r="N302" i="1" s="1"/>
  <c r="O302" i="1" s="1"/>
  <c r="P302" i="1" s="1"/>
  <c r="H300" i="1"/>
  <c r="R300" i="1"/>
  <c r="F300" i="1" l="1"/>
  <c r="AD300" i="1"/>
  <c r="AF300" i="1" s="1"/>
  <c r="D300" i="1"/>
  <c r="U300" i="1" s="1"/>
  <c r="W300" i="1" s="1"/>
  <c r="Q302" i="1"/>
  <c r="L303" i="1"/>
  <c r="M303" i="1" s="1"/>
  <c r="N303" i="1" s="1"/>
  <c r="O303" i="1" s="1"/>
  <c r="P303" i="1" s="1"/>
  <c r="H301" i="1"/>
  <c r="R301" i="1"/>
  <c r="D301" i="1" l="1"/>
  <c r="U301" i="1" s="1"/>
  <c r="W301" i="1" s="1"/>
  <c r="F301" i="1"/>
  <c r="AD301" i="1"/>
  <c r="AF301" i="1" s="1"/>
  <c r="Q303" i="1"/>
  <c r="L304" i="1"/>
  <c r="M304" i="1" s="1"/>
  <c r="N304" i="1" s="1"/>
  <c r="O304" i="1" s="1"/>
  <c r="P304" i="1" s="1"/>
  <c r="H302" i="1"/>
  <c r="R302" i="1"/>
  <c r="D302" i="1" l="1"/>
  <c r="U302" i="1" s="1"/>
  <c r="W302" i="1" s="1"/>
  <c r="F302" i="1"/>
  <c r="AD302" i="1"/>
  <c r="AF302" i="1" s="1"/>
  <c r="Q304" i="1"/>
  <c r="L305" i="1"/>
  <c r="M305" i="1" s="1"/>
  <c r="N305" i="1" s="1"/>
  <c r="O305" i="1" s="1"/>
  <c r="P305" i="1" s="1"/>
  <c r="H303" i="1"/>
  <c r="R303" i="1"/>
  <c r="D303" i="1" l="1"/>
  <c r="U303" i="1" s="1"/>
  <c r="W303" i="1" s="1"/>
  <c r="F303" i="1"/>
  <c r="AD303" i="1"/>
  <c r="AF303" i="1" s="1"/>
  <c r="Q305" i="1"/>
  <c r="L306" i="1"/>
  <c r="M306" i="1" s="1"/>
  <c r="N306" i="1" s="1"/>
  <c r="O306" i="1" s="1"/>
  <c r="P306" i="1" s="1"/>
  <c r="H304" i="1"/>
  <c r="R304" i="1"/>
  <c r="D304" i="1" l="1"/>
  <c r="U304" i="1" s="1"/>
  <c r="W304" i="1" s="1"/>
  <c r="F304" i="1"/>
  <c r="AD304" i="1"/>
  <c r="AF304" i="1" s="1"/>
  <c r="Q306" i="1"/>
  <c r="L307" i="1"/>
  <c r="M307" i="1" s="1"/>
  <c r="N307" i="1" s="1"/>
  <c r="O307" i="1" s="1"/>
  <c r="P307" i="1" s="1"/>
  <c r="H305" i="1"/>
  <c r="R305" i="1"/>
  <c r="D305" i="1" l="1"/>
  <c r="U305" i="1" s="1"/>
  <c r="W305" i="1" s="1"/>
  <c r="F305" i="1"/>
  <c r="AD305" i="1"/>
  <c r="AF305" i="1" s="1"/>
  <c r="Q307" i="1"/>
  <c r="L308" i="1"/>
  <c r="M308" i="1" s="1"/>
  <c r="N308" i="1" s="1"/>
  <c r="O308" i="1" s="1"/>
  <c r="P308" i="1" s="1"/>
  <c r="H306" i="1"/>
  <c r="R306" i="1"/>
  <c r="D306" i="1" l="1"/>
  <c r="U306" i="1" s="1"/>
  <c r="W306" i="1" s="1"/>
  <c r="F306" i="1"/>
  <c r="AD306" i="1"/>
  <c r="AF306" i="1" s="1"/>
  <c r="Q308" i="1"/>
  <c r="L309" i="1"/>
  <c r="M309" i="1" s="1"/>
  <c r="N309" i="1" s="1"/>
  <c r="O309" i="1" s="1"/>
  <c r="P309" i="1" s="1"/>
  <c r="H307" i="1"/>
  <c r="R307" i="1"/>
  <c r="D307" i="1" l="1"/>
  <c r="U307" i="1" s="1"/>
  <c r="W307" i="1" s="1"/>
  <c r="F307" i="1"/>
  <c r="AD307" i="1"/>
  <c r="AF307" i="1" s="1"/>
  <c r="Q309" i="1"/>
  <c r="L310" i="1"/>
  <c r="M310" i="1" s="1"/>
  <c r="N310" i="1" s="1"/>
  <c r="O310" i="1" s="1"/>
  <c r="P310" i="1" s="1"/>
  <c r="H308" i="1"/>
  <c r="R308" i="1"/>
  <c r="D308" i="1" l="1"/>
  <c r="U308" i="1" s="1"/>
  <c r="W308" i="1" s="1"/>
  <c r="F308" i="1"/>
  <c r="AD308" i="1"/>
  <c r="AF308" i="1" s="1"/>
  <c r="Q310" i="1"/>
  <c r="L311" i="1"/>
  <c r="M311" i="1" s="1"/>
  <c r="N311" i="1" s="1"/>
  <c r="O311" i="1" s="1"/>
  <c r="P311" i="1" s="1"/>
  <c r="H309" i="1"/>
  <c r="R309" i="1"/>
  <c r="D309" i="1" l="1"/>
  <c r="U309" i="1" s="1"/>
  <c r="W309" i="1" s="1"/>
  <c r="F309" i="1"/>
  <c r="AD309" i="1"/>
  <c r="AF309" i="1" s="1"/>
  <c r="Q311" i="1"/>
  <c r="L312" i="1"/>
  <c r="M312" i="1" s="1"/>
  <c r="N312" i="1" s="1"/>
  <c r="O312" i="1" s="1"/>
  <c r="P312" i="1" s="1"/>
  <c r="H310" i="1"/>
  <c r="R310" i="1"/>
  <c r="D310" i="1" l="1"/>
  <c r="U310" i="1" s="1"/>
  <c r="W310" i="1" s="1"/>
  <c r="F310" i="1"/>
  <c r="AD310" i="1"/>
  <c r="AF310" i="1" s="1"/>
  <c r="Q312" i="1"/>
  <c r="L313" i="1"/>
  <c r="M313" i="1" s="1"/>
  <c r="N313" i="1" s="1"/>
  <c r="O313" i="1" s="1"/>
  <c r="P313" i="1" s="1"/>
  <c r="H311" i="1"/>
  <c r="R311" i="1"/>
  <c r="D311" i="1" l="1"/>
  <c r="U311" i="1" s="1"/>
  <c r="W311" i="1" s="1"/>
  <c r="F311" i="1"/>
  <c r="AD311" i="1"/>
  <c r="AF311" i="1" s="1"/>
  <c r="Q313" i="1"/>
  <c r="L314" i="1"/>
  <c r="M314" i="1" s="1"/>
  <c r="N314" i="1" s="1"/>
  <c r="O314" i="1" s="1"/>
  <c r="P314" i="1" s="1"/>
  <c r="H312" i="1"/>
  <c r="R312" i="1"/>
  <c r="D312" i="1" l="1"/>
  <c r="U312" i="1" s="1"/>
  <c r="W312" i="1" s="1"/>
  <c r="F312" i="1"/>
  <c r="AD312" i="1"/>
  <c r="AF312" i="1" s="1"/>
  <c r="Q314" i="1"/>
  <c r="L315" i="1"/>
  <c r="M315" i="1" s="1"/>
  <c r="N315" i="1" s="1"/>
  <c r="O315" i="1" s="1"/>
  <c r="P315" i="1" s="1"/>
  <c r="H313" i="1"/>
  <c r="R313" i="1"/>
  <c r="D313" i="1" s="1"/>
  <c r="U313" i="1" s="1"/>
  <c r="W313" i="1" s="1"/>
  <c r="F313" i="1" l="1"/>
  <c r="AD313" i="1"/>
  <c r="AF313" i="1" s="1"/>
  <c r="Q315" i="1"/>
  <c r="L316" i="1"/>
  <c r="M316" i="1" s="1"/>
  <c r="N316" i="1" s="1"/>
  <c r="O316" i="1" s="1"/>
  <c r="P316" i="1" s="1"/>
  <c r="H314" i="1"/>
  <c r="R314" i="1"/>
  <c r="D314" i="1" l="1"/>
  <c r="U314" i="1" s="1"/>
  <c r="W314" i="1" s="1"/>
  <c r="F314" i="1"/>
  <c r="AD314" i="1"/>
  <c r="AF314" i="1" s="1"/>
  <c r="Q316" i="1"/>
  <c r="L317" i="1"/>
  <c r="M317" i="1" s="1"/>
  <c r="N317" i="1" s="1"/>
  <c r="O317" i="1" s="1"/>
  <c r="P317" i="1" s="1"/>
  <c r="H315" i="1"/>
  <c r="R315" i="1"/>
  <c r="F315" i="1" l="1"/>
  <c r="AD315" i="1"/>
  <c r="AF315" i="1" s="1"/>
  <c r="D315" i="1"/>
  <c r="U315" i="1" s="1"/>
  <c r="W315" i="1" s="1"/>
  <c r="Q317" i="1"/>
  <c r="L318" i="1"/>
  <c r="M318" i="1" s="1"/>
  <c r="N318" i="1" s="1"/>
  <c r="O318" i="1" s="1"/>
  <c r="P318" i="1" s="1"/>
  <c r="H316" i="1"/>
  <c r="R316" i="1"/>
  <c r="D316" i="1" l="1"/>
  <c r="U316" i="1" s="1"/>
  <c r="W316" i="1" s="1"/>
  <c r="F316" i="1"/>
  <c r="AD316" i="1"/>
  <c r="AF316" i="1" s="1"/>
  <c r="Q318" i="1"/>
  <c r="L319" i="1"/>
  <c r="M319" i="1" s="1"/>
  <c r="N319" i="1" s="1"/>
  <c r="O319" i="1" s="1"/>
  <c r="P319" i="1" s="1"/>
  <c r="H317" i="1"/>
  <c r="R317" i="1"/>
  <c r="D317" i="1" l="1"/>
  <c r="U317" i="1" s="1"/>
  <c r="W317" i="1" s="1"/>
  <c r="F317" i="1"/>
  <c r="AD317" i="1"/>
  <c r="AF317" i="1" s="1"/>
  <c r="Q319" i="1"/>
  <c r="L320" i="1"/>
  <c r="M320" i="1" s="1"/>
  <c r="N320" i="1" s="1"/>
  <c r="O320" i="1" s="1"/>
  <c r="P320" i="1" s="1"/>
  <c r="H318" i="1"/>
  <c r="R318" i="1"/>
  <c r="D318" i="1" l="1"/>
  <c r="U318" i="1" s="1"/>
  <c r="W318" i="1" s="1"/>
  <c r="F318" i="1"/>
  <c r="AD318" i="1"/>
  <c r="AF318" i="1" s="1"/>
  <c r="Q320" i="1"/>
  <c r="L321" i="1"/>
  <c r="M321" i="1" s="1"/>
  <c r="N321" i="1" s="1"/>
  <c r="O321" i="1" s="1"/>
  <c r="P321" i="1" s="1"/>
  <c r="H319" i="1"/>
  <c r="R319" i="1"/>
  <c r="D319" i="1" l="1"/>
  <c r="U319" i="1" s="1"/>
  <c r="W319" i="1" s="1"/>
  <c r="F319" i="1"/>
  <c r="AD319" i="1"/>
  <c r="AF319" i="1" s="1"/>
  <c r="Q321" i="1"/>
  <c r="L322" i="1"/>
  <c r="M322" i="1" s="1"/>
  <c r="N322" i="1" s="1"/>
  <c r="O322" i="1" s="1"/>
  <c r="P322" i="1" s="1"/>
  <c r="H320" i="1"/>
  <c r="R320" i="1"/>
  <c r="F320" i="1" l="1"/>
  <c r="AD320" i="1"/>
  <c r="AF320" i="1" s="1"/>
  <c r="D320" i="1"/>
  <c r="U320" i="1" s="1"/>
  <c r="W320" i="1" s="1"/>
  <c r="Q322" i="1"/>
  <c r="L323" i="1"/>
  <c r="M323" i="1" s="1"/>
  <c r="N323" i="1" s="1"/>
  <c r="O323" i="1" s="1"/>
  <c r="P323" i="1" s="1"/>
  <c r="H321" i="1"/>
  <c r="R321" i="1"/>
  <c r="D321" i="1" l="1"/>
  <c r="U321" i="1" s="1"/>
  <c r="W321" i="1" s="1"/>
  <c r="F321" i="1"/>
  <c r="AD321" i="1"/>
  <c r="AF321" i="1" s="1"/>
  <c r="Q323" i="1"/>
  <c r="L324" i="1"/>
  <c r="M324" i="1" s="1"/>
  <c r="N324" i="1" s="1"/>
  <c r="O324" i="1" s="1"/>
  <c r="P324" i="1" s="1"/>
  <c r="H322" i="1"/>
  <c r="R322" i="1"/>
  <c r="D322" i="1" l="1"/>
  <c r="U322" i="1" s="1"/>
  <c r="W322" i="1" s="1"/>
  <c r="F322" i="1"/>
  <c r="AD322" i="1"/>
  <c r="AF322" i="1" s="1"/>
  <c r="Q324" i="1"/>
  <c r="L325" i="1"/>
  <c r="M325" i="1" s="1"/>
  <c r="N325" i="1" s="1"/>
  <c r="O325" i="1" s="1"/>
  <c r="P325" i="1" s="1"/>
  <c r="H323" i="1"/>
  <c r="R323" i="1"/>
  <c r="D323" i="1" l="1"/>
  <c r="U323" i="1" s="1"/>
  <c r="W323" i="1" s="1"/>
  <c r="F323" i="1"/>
  <c r="AD323" i="1"/>
  <c r="AF323" i="1" s="1"/>
  <c r="Q325" i="1"/>
  <c r="L326" i="1"/>
  <c r="M326" i="1" s="1"/>
  <c r="N326" i="1" s="1"/>
  <c r="O326" i="1" s="1"/>
  <c r="P326" i="1" s="1"/>
  <c r="H324" i="1"/>
  <c r="R324" i="1"/>
  <c r="D324" i="1" s="1"/>
  <c r="U324" i="1" s="1"/>
  <c r="W324" i="1" s="1"/>
  <c r="F324" i="1" l="1"/>
  <c r="AD324" i="1"/>
  <c r="AF324" i="1" s="1"/>
  <c r="Q326" i="1"/>
  <c r="L327" i="1"/>
  <c r="M327" i="1" s="1"/>
  <c r="N327" i="1" s="1"/>
  <c r="O327" i="1" s="1"/>
  <c r="P327" i="1" s="1"/>
  <c r="H325" i="1"/>
  <c r="R325" i="1"/>
  <c r="D325" i="1" l="1"/>
  <c r="U325" i="1" s="1"/>
  <c r="W325" i="1" s="1"/>
  <c r="F325" i="1"/>
  <c r="AD325" i="1"/>
  <c r="AF325" i="1" s="1"/>
  <c r="Q327" i="1"/>
  <c r="L328" i="1"/>
  <c r="M328" i="1" s="1"/>
  <c r="N328" i="1" s="1"/>
  <c r="O328" i="1" s="1"/>
  <c r="P328" i="1" s="1"/>
  <c r="H326" i="1"/>
  <c r="R326" i="1"/>
  <c r="D326" i="1" l="1"/>
  <c r="U326" i="1" s="1"/>
  <c r="W326" i="1" s="1"/>
  <c r="F326" i="1"/>
  <c r="AD326" i="1"/>
  <c r="AF326" i="1" s="1"/>
  <c r="Q328" i="1"/>
  <c r="L329" i="1"/>
  <c r="M329" i="1" s="1"/>
  <c r="N329" i="1" s="1"/>
  <c r="O329" i="1" s="1"/>
  <c r="P329" i="1" s="1"/>
  <c r="H327" i="1"/>
  <c r="R327" i="1"/>
  <c r="F327" i="1" l="1"/>
  <c r="AD327" i="1"/>
  <c r="AF327" i="1" s="1"/>
  <c r="D327" i="1"/>
  <c r="U327" i="1" s="1"/>
  <c r="W327" i="1" s="1"/>
  <c r="Q329" i="1"/>
  <c r="L330" i="1"/>
  <c r="M330" i="1" s="1"/>
  <c r="N330" i="1" s="1"/>
  <c r="O330" i="1" s="1"/>
  <c r="P330" i="1" s="1"/>
  <c r="H328" i="1"/>
  <c r="R328" i="1"/>
  <c r="D328" i="1" l="1"/>
  <c r="U328" i="1" s="1"/>
  <c r="W328" i="1" s="1"/>
  <c r="F328" i="1"/>
  <c r="AD328" i="1"/>
  <c r="AF328" i="1" s="1"/>
  <c r="Q330" i="1"/>
  <c r="L331" i="1"/>
  <c r="M331" i="1" s="1"/>
  <c r="N331" i="1" s="1"/>
  <c r="O331" i="1" s="1"/>
  <c r="P331" i="1" s="1"/>
  <c r="H329" i="1"/>
  <c r="R329" i="1"/>
  <c r="D329" i="1" l="1"/>
  <c r="U329" i="1" s="1"/>
  <c r="W329" i="1" s="1"/>
  <c r="F329" i="1"/>
  <c r="AD329" i="1"/>
  <c r="AF329" i="1" s="1"/>
  <c r="Q331" i="1"/>
  <c r="L332" i="1"/>
  <c r="M332" i="1" s="1"/>
  <c r="N332" i="1" s="1"/>
  <c r="O332" i="1" s="1"/>
  <c r="P332" i="1" s="1"/>
  <c r="H330" i="1"/>
  <c r="R330" i="1"/>
  <c r="D330" i="1" l="1"/>
  <c r="U330" i="1" s="1"/>
  <c r="W330" i="1" s="1"/>
  <c r="F330" i="1"/>
  <c r="AD330" i="1"/>
  <c r="AF330" i="1" s="1"/>
  <c r="Q332" i="1"/>
  <c r="L333" i="1"/>
  <c r="M333" i="1" s="1"/>
  <c r="N333" i="1" s="1"/>
  <c r="O333" i="1" s="1"/>
  <c r="P333" i="1" s="1"/>
  <c r="H331" i="1"/>
  <c r="R331" i="1"/>
  <c r="F331" i="1" l="1"/>
  <c r="AD331" i="1"/>
  <c r="AF331" i="1" s="1"/>
  <c r="D331" i="1"/>
  <c r="U331" i="1" s="1"/>
  <c r="W331" i="1" s="1"/>
  <c r="Q333" i="1"/>
  <c r="L334" i="1"/>
  <c r="M334" i="1" s="1"/>
  <c r="N334" i="1" s="1"/>
  <c r="O334" i="1" s="1"/>
  <c r="P334" i="1" s="1"/>
  <c r="H332" i="1"/>
  <c r="R332" i="1"/>
  <c r="D332" i="1" l="1"/>
  <c r="U332" i="1" s="1"/>
  <c r="W332" i="1" s="1"/>
  <c r="F332" i="1"/>
  <c r="AD332" i="1"/>
  <c r="AF332" i="1" s="1"/>
  <c r="Q334" i="1"/>
  <c r="L335" i="1"/>
  <c r="M335" i="1" s="1"/>
  <c r="N335" i="1" s="1"/>
  <c r="O335" i="1" s="1"/>
  <c r="P335" i="1" s="1"/>
  <c r="H333" i="1"/>
  <c r="R333" i="1"/>
  <c r="D333" i="1" l="1"/>
  <c r="U333" i="1" s="1"/>
  <c r="W333" i="1" s="1"/>
  <c r="F333" i="1"/>
  <c r="AD333" i="1"/>
  <c r="AF333" i="1" s="1"/>
  <c r="Q335" i="1"/>
  <c r="L336" i="1"/>
  <c r="M336" i="1" s="1"/>
  <c r="N336" i="1" s="1"/>
  <c r="O336" i="1" s="1"/>
  <c r="P336" i="1" s="1"/>
  <c r="H334" i="1"/>
  <c r="R334" i="1"/>
  <c r="D334" i="1" s="1"/>
  <c r="U334" i="1" s="1"/>
  <c r="W334" i="1" s="1"/>
  <c r="F334" i="1" l="1"/>
  <c r="AD334" i="1"/>
  <c r="AF334" i="1" s="1"/>
  <c r="Q336" i="1"/>
  <c r="L337" i="1"/>
  <c r="M337" i="1" s="1"/>
  <c r="N337" i="1" s="1"/>
  <c r="O337" i="1" s="1"/>
  <c r="P337" i="1" s="1"/>
  <c r="H335" i="1"/>
  <c r="R335" i="1"/>
  <c r="D335" i="1" l="1"/>
  <c r="U335" i="1" s="1"/>
  <c r="W335" i="1" s="1"/>
  <c r="F335" i="1"/>
  <c r="AD335" i="1"/>
  <c r="AF335" i="1" s="1"/>
  <c r="L338" i="1"/>
  <c r="M338" i="1" s="1"/>
  <c r="N338" i="1" s="1"/>
  <c r="O338" i="1" s="1"/>
  <c r="P338" i="1" s="1"/>
  <c r="Q337" i="1"/>
  <c r="H336" i="1"/>
  <c r="R336" i="1"/>
  <c r="F336" i="1" l="1"/>
  <c r="AD336" i="1"/>
  <c r="AF336" i="1" s="1"/>
  <c r="D336" i="1"/>
  <c r="U336" i="1" s="1"/>
  <c r="W336" i="1" s="1"/>
  <c r="H337" i="1"/>
  <c r="R337" i="1"/>
  <c r="L339" i="1"/>
  <c r="M339" i="1" s="1"/>
  <c r="N339" i="1" s="1"/>
  <c r="O339" i="1" s="1"/>
  <c r="P339" i="1" s="1"/>
  <c r="Q338" i="1"/>
  <c r="D337" i="1" l="1"/>
  <c r="U337" i="1" s="1"/>
  <c r="W337" i="1" s="1"/>
  <c r="F337" i="1"/>
  <c r="AD337" i="1"/>
  <c r="AF337" i="1" s="1"/>
  <c r="H338" i="1"/>
  <c r="R338" i="1"/>
  <c r="Q339" i="1"/>
  <c r="L340" i="1"/>
  <c r="M340" i="1" s="1"/>
  <c r="N340" i="1" s="1"/>
  <c r="O340" i="1" s="1"/>
  <c r="P340" i="1" s="1"/>
  <c r="D338" i="1" l="1"/>
  <c r="U338" i="1" s="1"/>
  <c r="W338" i="1" s="1"/>
  <c r="F338" i="1"/>
  <c r="AD338" i="1"/>
  <c r="AF338" i="1" s="1"/>
  <c r="Q340" i="1"/>
  <c r="L341" i="1"/>
  <c r="M341" i="1" s="1"/>
  <c r="N341" i="1" s="1"/>
  <c r="O341" i="1" s="1"/>
  <c r="P341" i="1" s="1"/>
  <c r="H339" i="1"/>
  <c r="R339" i="1"/>
  <c r="D339" i="1" l="1"/>
  <c r="U339" i="1" s="1"/>
  <c r="W339" i="1" s="1"/>
  <c r="F339" i="1"/>
  <c r="AD339" i="1"/>
  <c r="AF339" i="1" s="1"/>
  <c r="Q341" i="1"/>
  <c r="L342" i="1"/>
  <c r="M342" i="1" s="1"/>
  <c r="N342" i="1" s="1"/>
  <c r="O342" i="1" s="1"/>
  <c r="P342" i="1" s="1"/>
  <c r="H340" i="1"/>
  <c r="R340" i="1"/>
  <c r="D340" i="1" l="1"/>
  <c r="U340" i="1" s="1"/>
  <c r="W340" i="1" s="1"/>
  <c r="F340" i="1"/>
  <c r="AD340" i="1"/>
  <c r="AF340" i="1" s="1"/>
  <c r="Q342" i="1"/>
  <c r="L343" i="1"/>
  <c r="M343" i="1" s="1"/>
  <c r="N343" i="1" s="1"/>
  <c r="O343" i="1" s="1"/>
  <c r="P343" i="1" s="1"/>
  <c r="H341" i="1"/>
  <c r="R341" i="1"/>
  <c r="D341" i="1" l="1"/>
  <c r="U341" i="1" s="1"/>
  <c r="W341" i="1" s="1"/>
  <c r="F341" i="1"/>
  <c r="AD341" i="1"/>
  <c r="AF341" i="1" s="1"/>
  <c r="Q343" i="1"/>
  <c r="L344" i="1"/>
  <c r="M344" i="1" s="1"/>
  <c r="N344" i="1" s="1"/>
  <c r="O344" i="1" s="1"/>
  <c r="P344" i="1" s="1"/>
  <c r="H342" i="1"/>
  <c r="R342" i="1"/>
  <c r="D342" i="1" l="1"/>
  <c r="U342" i="1" s="1"/>
  <c r="W342" i="1" s="1"/>
  <c r="F342" i="1"/>
  <c r="AD342" i="1"/>
  <c r="AF342" i="1" s="1"/>
  <c r="Q344" i="1"/>
  <c r="L345" i="1"/>
  <c r="M345" i="1" s="1"/>
  <c r="N345" i="1" s="1"/>
  <c r="O345" i="1" s="1"/>
  <c r="P345" i="1" s="1"/>
  <c r="H343" i="1"/>
  <c r="R343" i="1"/>
  <c r="D343" i="1" l="1"/>
  <c r="U343" i="1" s="1"/>
  <c r="W343" i="1" s="1"/>
  <c r="F343" i="1"/>
  <c r="AD343" i="1"/>
  <c r="AF343" i="1" s="1"/>
  <c r="Q345" i="1"/>
  <c r="L346" i="1"/>
  <c r="M346" i="1" s="1"/>
  <c r="N346" i="1" s="1"/>
  <c r="O346" i="1" s="1"/>
  <c r="P346" i="1" s="1"/>
  <c r="H344" i="1"/>
  <c r="R344" i="1"/>
  <c r="D344" i="1" l="1"/>
  <c r="U344" i="1" s="1"/>
  <c r="W344" i="1" s="1"/>
  <c r="F344" i="1"/>
  <c r="AD344" i="1"/>
  <c r="AF344" i="1" s="1"/>
  <c r="Q346" i="1"/>
  <c r="L347" i="1"/>
  <c r="M347" i="1" s="1"/>
  <c r="N347" i="1" s="1"/>
  <c r="O347" i="1" s="1"/>
  <c r="P347" i="1" s="1"/>
  <c r="H345" i="1"/>
  <c r="R345" i="1"/>
  <c r="D345" i="1" l="1"/>
  <c r="U345" i="1" s="1"/>
  <c r="W345" i="1" s="1"/>
  <c r="F345" i="1"/>
  <c r="AD345" i="1"/>
  <c r="AF345" i="1" s="1"/>
  <c r="Q347" i="1"/>
  <c r="L348" i="1"/>
  <c r="M348" i="1" s="1"/>
  <c r="N348" i="1" s="1"/>
  <c r="O348" i="1" s="1"/>
  <c r="P348" i="1" s="1"/>
  <c r="H346" i="1"/>
  <c r="R346" i="1"/>
  <c r="D346" i="1" l="1"/>
  <c r="U346" i="1" s="1"/>
  <c r="W346" i="1" s="1"/>
  <c r="F346" i="1"/>
  <c r="AD346" i="1"/>
  <c r="AF346" i="1" s="1"/>
  <c r="Q348" i="1"/>
  <c r="L349" i="1"/>
  <c r="M349" i="1" s="1"/>
  <c r="N349" i="1" s="1"/>
  <c r="O349" i="1" s="1"/>
  <c r="P349" i="1" s="1"/>
  <c r="H347" i="1"/>
  <c r="R347" i="1"/>
  <c r="F347" i="1" l="1"/>
  <c r="AD347" i="1"/>
  <c r="AF347" i="1" s="1"/>
  <c r="D347" i="1"/>
  <c r="U347" i="1" s="1"/>
  <c r="W347" i="1" s="1"/>
  <c r="Q349" i="1"/>
  <c r="L350" i="1"/>
  <c r="M350" i="1" s="1"/>
  <c r="N350" i="1" s="1"/>
  <c r="O350" i="1" s="1"/>
  <c r="P350" i="1" s="1"/>
  <c r="H348" i="1"/>
  <c r="R348" i="1"/>
  <c r="D348" i="1" l="1"/>
  <c r="U348" i="1" s="1"/>
  <c r="W348" i="1" s="1"/>
  <c r="F348" i="1"/>
  <c r="AD348" i="1"/>
  <c r="AF348" i="1" s="1"/>
  <c r="Q350" i="1"/>
  <c r="L351" i="1"/>
  <c r="M351" i="1" s="1"/>
  <c r="N351" i="1" s="1"/>
  <c r="O351" i="1" s="1"/>
  <c r="P351" i="1" s="1"/>
  <c r="H349" i="1"/>
  <c r="R349" i="1"/>
  <c r="F349" i="1" l="1"/>
  <c r="AD349" i="1"/>
  <c r="AF349" i="1" s="1"/>
  <c r="D349" i="1"/>
  <c r="U349" i="1" s="1"/>
  <c r="W349" i="1" s="1"/>
  <c r="Q351" i="1"/>
  <c r="L352" i="1"/>
  <c r="M352" i="1" s="1"/>
  <c r="N352" i="1" s="1"/>
  <c r="O352" i="1" s="1"/>
  <c r="P352" i="1" s="1"/>
  <c r="H350" i="1"/>
  <c r="R350" i="1"/>
  <c r="D350" i="1" l="1"/>
  <c r="U350" i="1" s="1"/>
  <c r="W350" i="1" s="1"/>
  <c r="F350" i="1"/>
  <c r="AD350" i="1"/>
  <c r="AF350" i="1" s="1"/>
  <c r="Q352" i="1"/>
  <c r="L353" i="1"/>
  <c r="M353" i="1" s="1"/>
  <c r="N353" i="1" s="1"/>
  <c r="O353" i="1" s="1"/>
  <c r="P353" i="1" s="1"/>
  <c r="H351" i="1"/>
  <c r="R351" i="1"/>
  <c r="D351" i="1" l="1"/>
  <c r="U351" i="1" s="1"/>
  <c r="W351" i="1" s="1"/>
  <c r="F351" i="1"/>
  <c r="AD351" i="1"/>
  <c r="AF351" i="1" s="1"/>
  <c r="Q353" i="1"/>
  <c r="L354" i="1"/>
  <c r="M354" i="1" s="1"/>
  <c r="N354" i="1" s="1"/>
  <c r="O354" i="1" s="1"/>
  <c r="P354" i="1" s="1"/>
  <c r="H352" i="1"/>
  <c r="R352" i="1"/>
  <c r="D352" i="1" l="1"/>
  <c r="U352" i="1" s="1"/>
  <c r="W352" i="1" s="1"/>
  <c r="F352" i="1"/>
  <c r="AD352" i="1"/>
  <c r="AF352" i="1" s="1"/>
  <c r="Q354" i="1"/>
  <c r="L355" i="1"/>
  <c r="M355" i="1" s="1"/>
  <c r="N355" i="1" s="1"/>
  <c r="O355" i="1" s="1"/>
  <c r="P355" i="1" s="1"/>
  <c r="H353" i="1"/>
  <c r="R353" i="1"/>
  <c r="D353" i="1" l="1"/>
  <c r="U353" i="1" s="1"/>
  <c r="W353" i="1" s="1"/>
  <c r="F353" i="1"/>
  <c r="AD353" i="1"/>
  <c r="AF353" i="1" s="1"/>
  <c r="Q355" i="1"/>
  <c r="L356" i="1"/>
  <c r="M356" i="1" s="1"/>
  <c r="N356" i="1" s="1"/>
  <c r="O356" i="1" s="1"/>
  <c r="P356" i="1" s="1"/>
  <c r="H354" i="1"/>
  <c r="R354" i="1"/>
  <c r="D354" i="1" l="1"/>
  <c r="U354" i="1" s="1"/>
  <c r="W354" i="1" s="1"/>
  <c r="F354" i="1"/>
  <c r="AD354" i="1"/>
  <c r="AF354" i="1" s="1"/>
  <c r="Q356" i="1"/>
  <c r="L357" i="1"/>
  <c r="M357" i="1" s="1"/>
  <c r="N357" i="1" s="1"/>
  <c r="O357" i="1" s="1"/>
  <c r="P357" i="1" s="1"/>
  <c r="H355" i="1"/>
  <c r="R355" i="1"/>
  <c r="D355" i="1" s="1"/>
  <c r="U355" i="1" s="1"/>
  <c r="W355" i="1" s="1"/>
  <c r="F355" i="1" l="1"/>
  <c r="AD355" i="1"/>
  <c r="AF355" i="1" s="1"/>
  <c r="Q357" i="1"/>
  <c r="L358" i="1"/>
  <c r="M358" i="1" s="1"/>
  <c r="N358" i="1" s="1"/>
  <c r="O358" i="1" s="1"/>
  <c r="P358" i="1" s="1"/>
  <c r="H356" i="1"/>
  <c r="R356" i="1"/>
  <c r="D356" i="1" l="1"/>
  <c r="U356" i="1" s="1"/>
  <c r="W356" i="1" s="1"/>
  <c r="F356" i="1"/>
  <c r="AD356" i="1"/>
  <c r="AF356" i="1" s="1"/>
  <c r="Q358" i="1"/>
  <c r="L359" i="1"/>
  <c r="M359" i="1" s="1"/>
  <c r="N359" i="1" s="1"/>
  <c r="O359" i="1" s="1"/>
  <c r="P359" i="1" s="1"/>
  <c r="H357" i="1"/>
  <c r="R357" i="1"/>
  <c r="D357" i="1" l="1"/>
  <c r="U357" i="1" s="1"/>
  <c r="W357" i="1" s="1"/>
  <c r="F357" i="1"/>
  <c r="AD357" i="1"/>
  <c r="AF357" i="1" s="1"/>
  <c r="L360" i="1"/>
  <c r="M360" i="1" s="1"/>
  <c r="N360" i="1" s="1"/>
  <c r="O360" i="1" s="1"/>
  <c r="P360" i="1" s="1"/>
  <c r="Q359" i="1"/>
  <c r="H358" i="1"/>
  <c r="R358" i="1"/>
  <c r="F358" i="1" l="1"/>
  <c r="AD358" i="1"/>
  <c r="AF358" i="1" s="1"/>
  <c r="D358" i="1"/>
  <c r="U358" i="1" s="1"/>
  <c r="W358" i="1" s="1"/>
  <c r="H359" i="1"/>
  <c r="R359" i="1"/>
  <c r="Q360" i="1"/>
  <c r="L361" i="1"/>
  <c r="M361" i="1" s="1"/>
  <c r="N361" i="1" s="1"/>
  <c r="O361" i="1" s="1"/>
  <c r="P361" i="1" s="1"/>
  <c r="F359" i="1" l="1"/>
  <c r="AD359" i="1"/>
  <c r="AF359" i="1" s="1"/>
  <c r="D359" i="1"/>
  <c r="U359" i="1" s="1"/>
  <c r="W359" i="1" s="1"/>
  <c r="Q361" i="1"/>
  <c r="L362" i="1"/>
  <c r="M362" i="1" s="1"/>
  <c r="N362" i="1" s="1"/>
  <c r="O362" i="1" s="1"/>
  <c r="P362" i="1" s="1"/>
  <c r="H360" i="1"/>
  <c r="R360" i="1"/>
  <c r="D360" i="1" l="1"/>
  <c r="U360" i="1" s="1"/>
  <c r="W360" i="1" s="1"/>
  <c r="F360" i="1"/>
  <c r="AD360" i="1"/>
  <c r="AF360" i="1" s="1"/>
  <c r="Q362" i="1"/>
  <c r="L363" i="1"/>
  <c r="M363" i="1" s="1"/>
  <c r="N363" i="1" s="1"/>
  <c r="O363" i="1" s="1"/>
  <c r="P363" i="1" s="1"/>
  <c r="H361" i="1"/>
  <c r="R361" i="1"/>
  <c r="F361" i="1" l="1"/>
  <c r="AD361" i="1"/>
  <c r="AF361" i="1" s="1"/>
  <c r="D361" i="1"/>
  <c r="U361" i="1" s="1"/>
  <c r="W361" i="1" s="1"/>
  <c r="Q363" i="1"/>
  <c r="L364" i="1"/>
  <c r="M364" i="1" s="1"/>
  <c r="N364" i="1" s="1"/>
  <c r="O364" i="1" s="1"/>
  <c r="P364" i="1" s="1"/>
  <c r="H362" i="1"/>
  <c r="R362" i="1"/>
  <c r="D362" i="1" l="1"/>
  <c r="U362" i="1" s="1"/>
  <c r="W362" i="1" s="1"/>
  <c r="F362" i="1"/>
  <c r="AD362" i="1"/>
  <c r="AF362" i="1" s="1"/>
  <c r="Q364" i="1"/>
  <c r="L365" i="1"/>
  <c r="M365" i="1" s="1"/>
  <c r="N365" i="1" s="1"/>
  <c r="O365" i="1" s="1"/>
  <c r="P365" i="1" s="1"/>
  <c r="H363" i="1"/>
  <c r="R363" i="1"/>
  <c r="D363" i="1" l="1"/>
  <c r="U363" i="1" s="1"/>
  <c r="W363" i="1" s="1"/>
  <c r="F363" i="1"/>
  <c r="AD363" i="1"/>
  <c r="AF363" i="1" s="1"/>
  <c r="Q365" i="1"/>
  <c r="L366" i="1"/>
  <c r="M366" i="1" s="1"/>
  <c r="N366" i="1" s="1"/>
  <c r="O366" i="1" s="1"/>
  <c r="P366" i="1" s="1"/>
  <c r="H364" i="1"/>
  <c r="R364" i="1"/>
  <c r="D364" i="1" l="1"/>
  <c r="U364" i="1" s="1"/>
  <c r="W364" i="1" s="1"/>
  <c r="F364" i="1"/>
  <c r="AD364" i="1"/>
  <c r="AF364" i="1" s="1"/>
  <c r="Q366" i="1"/>
  <c r="L367" i="1"/>
  <c r="M367" i="1" s="1"/>
  <c r="N367" i="1" s="1"/>
  <c r="O367" i="1" s="1"/>
  <c r="P367" i="1" s="1"/>
  <c r="H365" i="1"/>
  <c r="R365" i="1"/>
  <c r="F365" i="1" l="1"/>
  <c r="AD365" i="1"/>
  <c r="AF365" i="1" s="1"/>
  <c r="D365" i="1"/>
  <c r="U365" i="1" s="1"/>
  <c r="W365" i="1" s="1"/>
  <c r="Q367" i="1"/>
  <c r="L368" i="1"/>
  <c r="M368" i="1" s="1"/>
  <c r="N368" i="1" s="1"/>
  <c r="O368" i="1" s="1"/>
  <c r="P368" i="1" s="1"/>
  <c r="H366" i="1"/>
  <c r="R366" i="1"/>
  <c r="D366" i="1" l="1"/>
  <c r="U366" i="1" s="1"/>
  <c r="W366" i="1" s="1"/>
  <c r="F366" i="1"/>
  <c r="AD366" i="1"/>
  <c r="AF366" i="1" s="1"/>
  <c r="Q368" i="1"/>
  <c r="L369" i="1"/>
  <c r="M369" i="1" s="1"/>
  <c r="N369" i="1" s="1"/>
  <c r="O369" i="1" s="1"/>
  <c r="P369" i="1" s="1"/>
  <c r="H367" i="1"/>
  <c r="R367" i="1"/>
  <c r="D367" i="1" l="1"/>
  <c r="U367" i="1" s="1"/>
  <c r="W367" i="1" s="1"/>
  <c r="F367" i="1"/>
  <c r="AD367" i="1"/>
  <c r="AF367" i="1" s="1"/>
  <c r="Q369" i="1"/>
  <c r="L370" i="1"/>
  <c r="M370" i="1" s="1"/>
  <c r="N370" i="1" s="1"/>
  <c r="O370" i="1" s="1"/>
  <c r="P370" i="1" s="1"/>
  <c r="H368" i="1"/>
  <c r="R368" i="1"/>
  <c r="D368" i="1" l="1"/>
  <c r="U368" i="1" s="1"/>
  <c r="W368" i="1" s="1"/>
  <c r="F368" i="1"/>
  <c r="AD368" i="1"/>
  <c r="AF368" i="1" s="1"/>
  <c r="Q370" i="1"/>
  <c r="L371" i="1"/>
  <c r="M371" i="1" s="1"/>
  <c r="N371" i="1" s="1"/>
  <c r="O371" i="1" s="1"/>
  <c r="P371" i="1" s="1"/>
  <c r="H369" i="1"/>
  <c r="R369" i="1"/>
  <c r="D369" i="1" s="1"/>
  <c r="U369" i="1" s="1"/>
  <c r="W369" i="1" s="1"/>
  <c r="F369" i="1" l="1"/>
  <c r="AD369" i="1"/>
  <c r="AF369" i="1" s="1"/>
  <c r="Q371" i="1"/>
  <c r="L372" i="1"/>
  <c r="M372" i="1" s="1"/>
  <c r="N372" i="1" s="1"/>
  <c r="O372" i="1" s="1"/>
  <c r="P372" i="1" s="1"/>
  <c r="H370" i="1"/>
  <c r="R370" i="1"/>
  <c r="D370" i="1" l="1"/>
  <c r="U370" i="1" s="1"/>
  <c r="W370" i="1" s="1"/>
  <c r="F370" i="1"/>
  <c r="AD370" i="1"/>
  <c r="AF370" i="1" s="1"/>
  <c r="Q372" i="1"/>
  <c r="L373" i="1"/>
  <c r="M373" i="1" s="1"/>
  <c r="N373" i="1" s="1"/>
  <c r="O373" i="1" s="1"/>
  <c r="P373" i="1" s="1"/>
  <c r="H371" i="1"/>
  <c r="R371" i="1"/>
  <c r="D371" i="1" l="1"/>
  <c r="U371" i="1" s="1"/>
  <c r="W371" i="1" s="1"/>
  <c r="F371" i="1"/>
  <c r="AD371" i="1"/>
  <c r="AF371" i="1" s="1"/>
  <c r="Q373" i="1"/>
  <c r="L374" i="1"/>
  <c r="M374" i="1" s="1"/>
  <c r="N374" i="1" s="1"/>
  <c r="O374" i="1" s="1"/>
  <c r="P374" i="1" s="1"/>
  <c r="H372" i="1"/>
  <c r="R372" i="1"/>
  <c r="D372" i="1" l="1"/>
  <c r="U372" i="1" s="1"/>
  <c r="W372" i="1" s="1"/>
  <c r="F372" i="1"/>
  <c r="AD372" i="1"/>
  <c r="AF372" i="1" s="1"/>
  <c r="Q374" i="1"/>
  <c r="L375" i="1"/>
  <c r="M375" i="1" s="1"/>
  <c r="N375" i="1" s="1"/>
  <c r="O375" i="1" s="1"/>
  <c r="P375" i="1" s="1"/>
  <c r="H373" i="1"/>
  <c r="R373" i="1"/>
  <c r="D373" i="1" l="1"/>
  <c r="U373" i="1" s="1"/>
  <c r="W373" i="1" s="1"/>
  <c r="F373" i="1"/>
  <c r="AD373" i="1"/>
  <c r="AF373" i="1" s="1"/>
  <c r="L376" i="1"/>
  <c r="M376" i="1" s="1"/>
  <c r="N376" i="1" s="1"/>
  <c r="O376" i="1" s="1"/>
  <c r="P376" i="1" s="1"/>
  <c r="Q375" i="1"/>
  <c r="H374" i="1"/>
  <c r="R374" i="1"/>
  <c r="F374" i="1" l="1"/>
  <c r="AD374" i="1"/>
  <c r="AF374" i="1" s="1"/>
  <c r="D374" i="1"/>
  <c r="U374" i="1" s="1"/>
  <c r="W374" i="1" s="1"/>
  <c r="H375" i="1"/>
  <c r="R375" i="1"/>
  <c r="Q376" i="1"/>
  <c r="L377" i="1"/>
  <c r="M377" i="1" s="1"/>
  <c r="N377" i="1" s="1"/>
  <c r="O377" i="1" s="1"/>
  <c r="P377" i="1" s="1"/>
  <c r="F375" i="1" l="1"/>
  <c r="AD375" i="1"/>
  <c r="AF375" i="1" s="1"/>
  <c r="D375" i="1"/>
  <c r="U375" i="1" s="1"/>
  <c r="W375" i="1" s="1"/>
  <c r="Q377" i="1"/>
  <c r="L378" i="1"/>
  <c r="M378" i="1" s="1"/>
  <c r="N378" i="1" s="1"/>
  <c r="O378" i="1" s="1"/>
  <c r="P378" i="1" s="1"/>
  <c r="H376" i="1"/>
  <c r="R376" i="1"/>
  <c r="D376" i="1" l="1"/>
  <c r="U376" i="1" s="1"/>
  <c r="W376" i="1" s="1"/>
  <c r="F376" i="1"/>
  <c r="AD376" i="1"/>
  <c r="AF376" i="1" s="1"/>
  <c r="Q378" i="1"/>
  <c r="L379" i="1"/>
  <c r="M379" i="1" s="1"/>
  <c r="N379" i="1" s="1"/>
  <c r="O379" i="1" s="1"/>
  <c r="P379" i="1" s="1"/>
  <c r="H377" i="1"/>
  <c r="R377" i="1"/>
  <c r="D377" i="1" l="1"/>
  <c r="U377" i="1" s="1"/>
  <c r="W377" i="1" s="1"/>
  <c r="F377" i="1"/>
  <c r="AD377" i="1"/>
  <c r="AF377" i="1" s="1"/>
  <c r="Q379" i="1"/>
  <c r="L380" i="1"/>
  <c r="M380" i="1" s="1"/>
  <c r="N380" i="1" s="1"/>
  <c r="O380" i="1" s="1"/>
  <c r="P380" i="1" s="1"/>
  <c r="H378" i="1"/>
  <c r="R378" i="1"/>
  <c r="D378" i="1" l="1"/>
  <c r="U378" i="1" s="1"/>
  <c r="W378" i="1" s="1"/>
  <c r="F378" i="1"/>
  <c r="AD378" i="1"/>
  <c r="AF378" i="1" s="1"/>
  <c r="Q380" i="1"/>
  <c r="L381" i="1"/>
  <c r="M381" i="1" s="1"/>
  <c r="N381" i="1" s="1"/>
  <c r="O381" i="1" s="1"/>
  <c r="P381" i="1" s="1"/>
  <c r="H379" i="1"/>
  <c r="R379" i="1"/>
  <c r="D379" i="1" l="1"/>
  <c r="U379" i="1" s="1"/>
  <c r="W379" i="1" s="1"/>
  <c r="F379" i="1"/>
  <c r="AD379" i="1"/>
  <c r="AF379" i="1" s="1"/>
  <c r="Q381" i="1"/>
  <c r="L382" i="1"/>
  <c r="M382" i="1" s="1"/>
  <c r="N382" i="1" s="1"/>
  <c r="O382" i="1" s="1"/>
  <c r="P382" i="1" s="1"/>
  <c r="H380" i="1"/>
  <c r="R380" i="1"/>
  <c r="D380" i="1" l="1"/>
  <c r="U380" i="1" s="1"/>
  <c r="W380" i="1" s="1"/>
  <c r="F380" i="1"/>
  <c r="AD380" i="1"/>
  <c r="AF380" i="1" s="1"/>
  <c r="Q382" i="1"/>
  <c r="L383" i="1"/>
  <c r="M383" i="1" s="1"/>
  <c r="N383" i="1" s="1"/>
  <c r="O383" i="1" s="1"/>
  <c r="P383" i="1" s="1"/>
  <c r="H381" i="1"/>
  <c r="R381" i="1"/>
  <c r="D381" i="1" l="1"/>
  <c r="U381" i="1" s="1"/>
  <c r="W381" i="1" s="1"/>
  <c r="F381" i="1"/>
  <c r="AD381" i="1"/>
  <c r="AF381" i="1" s="1"/>
  <c r="Q383" i="1"/>
  <c r="L384" i="1"/>
  <c r="M384" i="1" s="1"/>
  <c r="N384" i="1" s="1"/>
  <c r="O384" i="1" s="1"/>
  <c r="P384" i="1" s="1"/>
  <c r="H382" i="1"/>
  <c r="R382" i="1"/>
  <c r="D382" i="1" l="1"/>
  <c r="U382" i="1" s="1"/>
  <c r="W382" i="1" s="1"/>
  <c r="F382" i="1"/>
  <c r="AD382" i="1"/>
  <c r="AF382" i="1" s="1"/>
  <c r="Q384" i="1"/>
  <c r="L385" i="1"/>
  <c r="M385" i="1" s="1"/>
  <c r="N385" i="1" s="1"/>
  <c r="O385" i="1" s="1"/>
  <c r="P385" i="1" s="1"/>
  <c r="H383" i="1"/>
  <c r="R383" i="1"/>
  <c r="D383" i="1" l="1"/>
  <c r="U383" i="1" s="1"/>
  <c r="W383" i="1" s="1"/>
  <c r="F383" i="1"/>
  <c r="AD383" i="1"/>
  <c r="AF383" i="1" s="1"/>
  <c r="Q385" i="1"/>
  <c r="L386" i="1"/>
  <c r="M386" i="1" s="1"/>
  <c r="N386" i="1" s="1"/>
  <c r="O386" i="1" s="1"/>
  <c r="P386" i="1" s="1"/>
  <c r="H384" i="1"/>
  <c r="R384" i="1"/>
  <c r="D384" i="1" s="1"/>
  <c r="U384" i="1" s="1"/>
  <c r="W384" i="1" s="1"/>
  <c r="F384" i="1" l="1"/>
  <c r="AD384" i="1"/>
  <c r="AF384" i="1" s="1"/>
  <c r="Q386" i="1"/>
  <c r="L387" i="1"/>
  <c r="M387" i="1" s="1"/>
  <c r="N387" i="1" s="1"/>
  <c r="O387" i="1" s="1"/>
  <c r="P387" i="1" s="1"/>
  <c r="H385" i="1"/>
  <c r="R385" i="1"/>
  <c r="D385" i="1" s="1"/>
  <c r="U385" i="1" s="1"/>
  <c r="W385" i="1" s="1"/>
  <c r="F385" i="1" l="1"/>
  <c r="AD385" i="1"/>
  <c r="AF385" i="1" s="1"/>
  <c r="L388" i="1"/>
  <c r="M388" i="1" s="1"/>
  <c r="N388" i="1" s="1"/>
  <c r="O388" i="1" s="1"/>
  <c r="P388" i="1" s="1"/>
  <c r="Q387" i="1"/>
  <c r="H386" i="1"/>
  <c r="R386" i="1"/>
  <c r="F386" i="1" l="1"/>
  <c r="AD386" i="1"/>
  <c r="AF386" i="1" s="1"/>
  <c r="D386" i="1"/>
  <c r="U386" i="1" s="1"/>
  <c r="W386" i="1" s="1"/>
  <c r="H387" i="1"/>
  <c r="R387" i="1"/>
  <c r="Q388" i="1"/>
  <c r="L389" i="1"/>
  <c r="M389" i="1" s="1"/>
  <c r="N389" i="1" s="1"/>
  <c r="O389" i="1" s="1"/>
  <c r="P389" i="1" s="1"/>
  <c r="D387" i="1" l="1"/>
  <c r="U387" i="1" s="1"/>
  <c r="W387" i="1" s="1"/>
  <c r="F387" i="1"/>
  <c r="AD387" i="1"/>
  <c r="AF387" i="1" s="1"/>
  <c r="Q389" i="1"/>
  <c r="L390" i="1"/>
  <c r="M390" i="1" s="1"/>
  <c r="N390" i="1" s="1"/>
  <c r="O390" i="1" s="1"/>
  <c r="P390" i="1" s="1"/>
  <c r="H388" i="1"/>
  <c r="R388" i="1"/>
  <c r="D388" i="1" l="1"/>
  <c r="U388" i="1" s="1"/>
  <c r="W388" i="1" s="1"/>
  <c r="F388" i="1"/>
  <c r="AD388" i="1"/>
  <c r="AF388" i="1" s="1"/>
  <c r="Q390" i="1"/>
  <c r="L391" i="1"/>
  <c r="M391" i="1" s="1"/>
  <c r="N391" i="1" s="1"/>
  <c r="O391" i="1" s="1"/>
  <c r="P391" i="1" s="1"/>
  <c r="H389" i="1"/>
  <c r="R389" i="1"/>
  <c r="D389" i="1" l="1"/>
  <c r="U389" i="1" s="1"/>
  <c r="W389" i="1" s="1"/>
  <c r="F389" i="1"/>
  <c r="AD389" i="1"/>
  <c r="AF389" i="1" s="1"/>
  <c r="Q391" i="1"/>
  <c r="L392" i="1"/>
  <c r="M392" i="1" s="1"/>
  <c r="N392" i="1" s="1"/>
  <c r="O392" i="1" s="1"/>
  <c r="P392" i="1" s="1"/>
  <c r="H390" i="1"/>
  <c r="R390" i="1"/>
  <c r="F390" i="1" l="1"/>
  <c r="AD390" i="1"/>
  <c r="AF390" i="1" s="1"/>
  <c r="D390" i="1"/>
  <c r="U390" i="1" s="1"/>
  <c r="W390" i="1" s="1"/>
  <c r="Q392" i="1"/>
  <c r="L393" i="1"/>
  <c r="M393" i="1" s="1"/>
  <c r="N393" i="1" s="1"/>
  <c r="O393" i="1" s="1"/>
  <c r="P393" i="1" s="1"/>
  <c r="H391" i="1"/>
  <c r="R391" i="1"/>
  <c r="D391" i="1" l="1"/>
  <c r="U391" i="1" s="1"/>
  <c r="W391" i="1" s="1"/>
  <c r="F391" i="1"/>
  <c r="AD391" i="1"/>
  <c r="AF391" i="1" s="1"/>
  <c r="L394" i="1"/>
  <c r="M394" i="1" s="1"/>
  <c r="N394" i="1" s="1"/>
  <c r="O394" i="1" s="1"/>
  <c r="P394" i="1" s="1"/>
  <c r="Q393" i="1"/>
  <c r="H392" i="1"/>
  <c r="R392" i="1"/>
  <c r="D392" i="1" l="1"/>
  <c r="U392" i="1" s="1"/>
  <c r="W392" i="1" s="1"/>
  <c r="F392" i="1"/>
  <c r="AD392" i="1"/>
  <c r="AF392" i="1" s="1"/>
  <c r="H393" i="1"/>
  <c r="R393" i="1"/>
  <c r="Q394" i="1"/>
  <c r="L395" i="1"/>
  <c r="M395" i="1" s="1"/>
  <c r="N395" i="1" s="1"/>
  <c r="O395" i="1" s="1"/>
  <c r="P395" i="1" s="1"/>
  <c r="D393" i="1" l="1"/>
  <c r="U393" i="1" s="1"/>
  <c r="W393" i="1" s="1"/>
  <c r="F393" i="1"/>
  <c r="AD393" i="1"/>
  <c r="AF393" i="1" s="1"/>
  <c r="Q395" i="1"/>
  <c r="L396" i="1"/>
  <c r="M396" i="1" s="1"/>
  <c r="N396" i="1" s="1"/>
  <c r="O396" i="1" s="1"/>
  <c r="P396" i="1" s="1"/>
  <c r="H394" i="1"/>
  <c r="R394" i="1"/>
  <c r="D394" i="1" l="1"/>
  <c r="U394" i="1" s="1"/>
  <c r="W394" i="1" s="1"/>
  <c r="F394" i="1"/>
  <c r="AD394" i="1"/>
  <c r="AF394" i="1" s="1"/>
  <c r="Q396" i="1"/>
  <c r="L397" i="1"/>
  <c r="M397" i="1" s="1"/>
  <c r="N397" i="1" s="1"/>
  <c r="O397" i="1" s="1"/>
  <c r="P397" i="1" s="1"/>
  <c r="H395" i="1"/>
  <c r="R395" i="1"/>
  <c r="F395" i="1" l="1"/>
  <c r="AD395" i="1"/>
  <c r="AF395" i="1" s="1"/>
  <c r="D395" i="1"/>
  <c r="U395" i="1" s="1"/>
  <c r="W395" i="1" s="1"/>
  <c r="Q397" i="1"/>
  <c r="L398" i="1"/>
  <c r="M398" i="1" s="1"/>
  <c r="N398" i="1" s="1"/>
  <c r="O398" i="1" s="1"/>
  <c r="P398" i="1" s="1"/>
  <c r="H396" i="1"/>
  <c r="R396" i="1"/>
  <c r="D396" i="1" l="1"/>
  <c r="U396" i="1" s="1"/>
  <c r="W396" i="1" s="1"/>
  <c r="F396" i="1"/>
  <c r="AD396" i="1"/>
  <c r="AF396" i="1" s="1"/>
  <c r="Q398" i="1"/>
  <c r="L399" i="1"/>
  <c r="M399" i="1" s="1"/>
  <c r="N399" i="1" s="1"/>
  <c r="O399" i="1" s="1"/>
  <c r="P399" i="1" s="1"/>
  <c r="H397" i="1"/>
  <c r="R397" i="1"/>
  <c r="F397" i="1" l="1"/>
  <c r="AD397" i="1"/>
  <c r="AF397" i="1" s="1"/>
  <c r="D397" i="1"/>
  <c r="U397" i="1" s="1"/>
  <c r="W397" i="1" s="1"/>
  <c r="Q399" i="1"/>
  <c r="L400" i="1"/>
  <c r="M400" i="1" s="1"/>
  <c r="N400" i="1" s="1"/>
  <c r="O400" i="1" s="1"/>
  <c r="P400" i="1" s="1"/>
  <c r="H398" i="1"/>
  <c r="R398" i="1"/>
  <c r="D398" i="1" l="1"/>
  <c r="U398" i="1" s="1"/>
  <c r="W398" i="1" s="1"/>
  <c r="F398" i="1"/>
  <c r="AD398" i="1"/>
  <c r="AF398" i="1" s="1"/>
  <c r="Q400" i="1"/>
  <c r="L401" i="1"/>
  <c r="M401" i="1" s="1"/>
  <c r="N401" i="1" s="1"/>
  <c r="O401" i="1" s="1"/>
  <c r="P401" i="1" s="1"/>
  <c r="H399" i="1"/>
  <c r="R399" i="1"/>
  <c r="D399" i="1" s="1"/>
  <c r="U399" i="1" s="1"/>
  <c r="W399" i="1" s="1"/>
  <c r="F399" i="1" l="1"/>
  <c r="AD399" i="1"/>
  <c r="AF399" i="1" s="1"/>
  <c r="Q401" i="1"/>
  <c r="L402" i="1"/>
  <c r="M402" i="1" s="1"/>
  <c r="N402" i="1" s="1"/>
  <c r="O402" i="1" s="1"/>
  <c r="P402" i="1" s="1"/>
  <c r="H400" i="1"/>
  <c r="R400" i="1"/>
  <c r="F400" i="1" l="1"/>
  <c r="AD400" i="1"/>
  <c r="AF400" i="1" s="1"/>
  <c r="D400" i="1"/>
  <c r="U400" i="1" s="1"/>
  <c r="W400" i="1" s="1"/>
  <c r="Q402" i="1"/>
  <c r="L403" i="1"/>
  <c r="M403" i="1" s="1"/>
  <c r="N403" i="1" s="1"/>
  <c r="O403" i="1" s="1"/>
  <c r="P403" i="1" s="1"/>
  <c r="H401" i="1"/>
  <c r="R401" i="1"/>
  <c r="F401" i="1" l="1"/>
  <c r="AD401" i="1"/>
  <c r="AF401" i="1" s="1"/>
  <c r="D401" i="1"/>
  <c r="U401" i="1" s="1"/>
  <c r="W401" i="1" s="1"/>
  <c r="Q403" i="1"/>
  <c r="L404" i="1"/>
  <c r="M404" i="1" s="1"/>
  <c r="N404" i="1" s="1"/>
  <c r="O404" i="1" s="1"/>
  <c r="P404" i="1" s="1"/>
  <c r="H402" i="1"/>
  <c r="R402" i="1"/>
  <c r="F402" i="1" l="1"/>
  <c r="AD402" i="1"/>
  <c r="AF402" i="1" s="1"/>
  <c r="D402" i="1"/>
  <c r="U402" i="1" s="1"/>
  <c r="W402" i="1" s="1"/>
  <c r="L405" i="1"/>
  <c r="M405" i="1" s="1"/>
  <c r="N405" i="1" s="1"/>
  <c r="O405" i="1" s="1"/>
  <c r="P405" i="1" s="1"/>
  <c r="Q404" i="1"/>
  <c r="H403" i="1"/>
  <c r="R403" i="1"/>
  <c r="D403" i="1" l="1"/>
  <c r="U403" i="1" s="1"/>
  <c r="W403" i="1" s="1"/>
  <c r="F403" i="1"/>
  <c r="AD403" i="1"/>
  <c r="AF403" i="1" s="1"/>
  <c r="H404" i="1"/>
  <c r="R404" i="1"/>
  <c r="L406" i="1"/>
  <c r="M406" i="1" s="1"/>
  <c r="N406" i="1" s="1"/>
  <c r="O406" i="1" s="1"/>
  <c r="P406" i="1" s="1"/>
  <c r="Q405" i="1"/>
  <c r="D404" i="1" l="1"/>
  <c r="U404" i="1" s="1"/>
  <c r="W404" i="1" s="1"/>
  <c r="F404" i="1"/>
  <c r="AD404" i="1"/>
  <c r="AF404" i="1" s="1"/>
  <c r="H405" i="1"/>
  <c r="R405" i="1"/>
  <c r="L407" i="1"/>
  <c r="M407" i="1" s="1"/>
  <c r="N407" i="1" s="1"/>
  <c r="O407" i="1" s="1"/>
  <c r="P407" i="1" s="1"/>
  <c r="Q406" i="1"/>
  <c r="D405" i="1" l="1"/>
  <c r="U405" i="1" s="1"/>
  <c r="W405" i="1" s="1"/>
  <c r="F405" i="1"/>
  <c r="AD405" i="1"/>
  <c r="AF405" i="1" s="1"/>
  <c r="H406" i="1"/>
  <c r="R406" i="1"/>
  <c r="Q407" i="1"/>
  <c r="L408" i="1"/>
  <c r="M408" i="1" s="1"/>
  <c r="N408" i="1" s="1"/>
  <c r="O408" i="1" s="1"/>
  <c r="P408" i="1" s="1"/>
  <c r="D406" i="1" l="1"/>
  <c r="U406" i="1" s="1"/>
  <c r="W406" i="1" s="1"/>
  <c r="F406" i="1"/>
  <c r="AD406" i="1"/>
  <c r="AF406" i="1" s="1"/>
  <c r="Q408" i="1"/>
  <c r="L409" i="1"/>
  <c r="M409" i="1" s="1"/>
  <c r="N409" i="1" s="1"/>
  <c r="O409" i="1" s="1"/>
  <c r="P409" i="1" s="1"/>
  <c r="H407" i="1"/>
  <c r="R407" i="1"/>
  <c r="D407" i="1" l="1"/>
  <c r="U407" i="1" s="1"/>
  <c r="W407" i="1" s="1"/>
  <c r="F407" i="1"/>
  <c r="AD407" i="1"/>
  <c r="AF407" i="1" s="1"/>
  <c r="L410" i="1"/>
  <c r="M410" i="1" s="1"/>
  <c r="N410" i="1" s="1"/>
  <c r="O410" i="1" s="1"/>
  <c r="P410" i="1" s="1"/>
  <c r="Q409" i="1"/>
  <c r="H408" i="1"/>
  <c r="R408" i="1"/>
  <c r="D408" i="1" l="1"/>
  <c r="U408" i="1" s="1"/>
  <c r="W408" i="1" s="1"/>
  <c r="F408" i="1"/>
  <c r="AD408" i="1"/>
  <c r="AF408" i="1" s="1"/>
  <c r="H409" i="1"/>
  <c r="R409" i="1"/>
  <c r="Q410" i="1"/>
  <c r="L411" i="1"/>
  <c r="M411" i="1" s="1"/>
  <c r="N411" i="1" s="1"/>
  <c r="O411" i="1" s="1"/>
  <c r="P411" i="1" s="1"/>
  <c r="D409" i="1" l="1"/>
  <c r="U409" i="1" s="1"/>
  <c r="W409" i="1" s="1"/>
  <c r="F409" i="1"/>
  <c r="AD409" i="1"/>
  <c r="AF409" i="1" s="1"/>
  <c r="Q411" i="1"/>
  <c r="L412" i="1"/>
  <c r="M412" i="1" s="1"/>
  <c r="N412" i="1" s="1"/>
  <c r="O412" i="1" s="1"/>
  <c r="P412" i="1" s="1"/>
  <c r="H410" i="1"/>
  <c r="R410" i="1"/>
  <c r="D410" i="1" l="1"/>
  <c r="U410" i="1" s="1"/>
  <c r="W410" i="1" s="1"/>
  <c r="F410" i="1"/>
  <c r="AD410" i="1"/>
  <c r="AF410" i="1" s="1"/>
  <c r="Q412" i="1"/>
  <c r="L413" i="1"/>
  <c r="M413" i="1" s="1"/>
  <c r="N413" i="1" s="1"/>
  <c r="O413" i="1" s="1"/>
  <c r="P413" i="1" s="1"/>
  <c r="H411" i="1"/>
  <c r="R411" i="1"/>
  <c r="D411" i="1" l="1"/>
  <c r="U411" i="1" s="1"/>
  <c r="W411" i="1" s="1"/>
  <c r="F411" i="1"/>
  <c r="AD411" i="1"/>
  <c r="AF411" i="1" s="1"/>
  <c r="Q413" i="1"/>
  <c r="L414" i="1"/>
  <c r="M414" i="1" s="1"/>
  <c r="N414" i="1" s="1"/>
  <c r="O414" i="1" s="1"/>
  <c r="P414" i="1" s="1"/>
  <c r="H412" i="1"/>
  <c r="R412" i="1"/>
  <c r="D412" i="1" l="1"/>
  <c r="U412" i="1" s="1"/>
  <c r="W412" i="1" s="1"/>
  <c r="F412" i="1"/>
  <c r="AD412" i="1"/>
  <c r="AF412" i="1" s="1"/>
  <c r="Q414" i="1"/>
  <c r="L415" i="1"/>
  <c r="M415" i="1" s="1"/>
  <c r="N415" i="1" s="1"/>
  <c r="O415" i="1" s="1"/>
  <c r="P415" i="1" s="1"/>
  <c r="H413" i="1"/>
  <c r="R413" i="1"/>
  <c r="D413" i="1" l="1"/>
  <c r="U413" i="1" s="1"/>
  <c r="W413" i="1" s="1"/>
  <c r="F413" i="1"/>
  <c r="AD413" i="1"/>
  <c r="AF413" i="1" s="1"/>
  <c r="Q415" i="1"/>
  <c r="L416" i="1"/>
  <c r="M416" i="1" s="1"/>
  <c r="N416" i="1" s="1"/>
  <c r="O416" i="1" s="1"/>
  <c r="P416" i="1" s="1"/>
  <c r="H414" i="1"/>
  <c r="R414" i="1"/>
  <c r="D414" i="1" l="1"/>
  <c r="U414" i="1" s="1"/>
  <c r="W414" i="1" s="1"/>
  <c r="F414" i="1"/>
  <c r="AD414" i="1"/>
  <c r="AF414" i="1" s="1"/>
  <c r="Q416" i="1"/>
  <c r="L417" i="1"/>
  <c r="M417" i="1" s="1"/>
  <c r="N417" i="1" s="1"/>
  <c r="O417" i="1" s="1"/>
  <c r="P417" i="1" s="1"/>
  <c r="H415" i="1"/>
  <c r="R415" i="1"/>
  <c r="D415" i="1" l="1"/>
  <c r="U415" i="1" s="1"/>
  <c r="W415" i="1" s="1"/>
  <c r="F415" i="1"/>
  <c r="AD415" i="1"/>
  <c r="AF415" i="1" s="1"/>
  <c r="Q417" i="1"/>
  <c r="L418" i="1"/>
  <c r="M418" i="1" s="1"/>
  <c r="N418" i="1" s="1"/>
  <c r="O418" i="1" s="1"/>
  <c r="P418" i="1" s="1"/>
  <c r="H416" i="1"/>
  <c r="R416" i="1"/>
  <c r="D416" i="1" l="1"/>
  <c r="U416" i="1" s="1"/>
  <c r="W416" i="1" s="1"/>
  <c r="F416" i="1"/>
  <c r="AD416" i="1"/>
  <c r="AF416" i="1" s="1"/>
  <c r="Q418" i="1"/>
  <c r="L419" i="1"/>
  <c r="M419" i="1" s="1"/>
  <c r="N419" i="1" s="1"/>
  <c r="O419" i="1" s="1"/>
  <c r="P419" i="1" s="1"/>
  <c r="H417" i="1"/>
  <c r="R417" i="1"/>
  <c r="D417" i="1" l="1"/>
  <c r="U417" i="1" s="1"/>
  <c r="W417" i="1" s="1"/>
  <c r="F417" i="1"/>
  <c r="AD417" i="1"/>
  <c r="AF417" i="1" s="1"/>
  <c r="Q419" i="1"/>
  <c r="L420" i="1"/>
  <c r="M420" i="1" s="1"/>
  <c r="N420" i="1" s="1"/>
  <c r="O420" i="1" s="1"/>
  <c r="P420" i="1" s="1"/>
  <c r="H418" i="1"/>
  <c r="R418" i="1"/>
  <c r="D418" i="1" l="1"/>
  <c r="U418" i="1" s="1"/>
  <c r="W418" i="1" s="1"/>
  <c r="F418" i="1"/>
  <c r="AD418" i="1"/>
  <c r="AF418" i="1" s="1"/>
  <c r="Q420" i="1"/>
  <c r="L421" i="1"/>
  <c r="M421" i="1" s="1"/>
  <c r="N421" i="1" s="1"/>
  <c r="O421" i="1" s="1"/>
  <c r="P421" i="1" s="1"/>
  <c r="H419" i="1"/>
  <c r="R419" i="1"/>
  <c r="D419" i="1" l="1"/>
  <c r="U419" i="1" s="1"/>
  <c r="W419" i="1" s="1"/>
  <c r="F419" i="1"/>
  <c r="AD419" i="1"/>
  <c r="AF419" i="1" s="1"/>
  <c r="Q421" i="1"/>
  <c r="L422" i="1"/>
  <c r="M422" i="1" s="1"/>
  <c r="N422" i="1" s="1"/>
  <c r="O422" i="1" s="1"/>
  <c r="P422" i="1" s="1"/>
  <c r="H420" i="1"/>
  <c r="R420" i="1"/>
  <c r="D420" i="1" l="1"/>
  <c r="U420" i="1" s="1"/>
  <c r="W420" i="1" s="1"/>
  <c r="F420" i="1"/>
  <c r="AD420" i="1"/>
  <c r="AF420" i="1" s="1"/>
  <c r="Q422" i="1"/>
  <c r="L423" i="1"/>
  <c r="M423" i="1" s="1"/>
  <c r="N423" i="1" s="1"/>
  <c r="O423" i="1" s="1"/>
  <c r="P423" i="1" s="1"/>
  <c r="H421" i="1"/>
  <c r="R421" i="1"/>
  <c r="D421" i="1" l="1"/>
  <c r="U421" i="1" s="1"/>
  <c r="W421" i="1" s="1"/>
  <c r="F421" i="1"/>
  <c r="AD421" i="1"/>
  <c r="AF421" i="1" s="1"/>
  <c r="L424" i="1"/>
  <c r="M424" i="1" s="1"/>
  <c r="N424" i="1" s="1"/>
  <c r="O424" i="1" s="1"/>
  <c r="P424" i="1" s="1"/>
  <c r="Q423" i="1"/>
  <c r="H422" i="1"/>
  <c r="R422" i="1"/>
  <c r="F422" i="1" l="1"/>
  <c r="AD422" i="1"/>
  <c r="AF422" i="1" s="1"/>
  <c r="D422" i="1"/>
  <c r="U422" i="1" s="1"/>
  <c r="W422" i="1" s="1"/>
  <c r="H423" i="1"/>
  <c r="R423" i="1"/>
  <c r="D423" i="1" s="1"/>
  <c r="U423" i="1" s="1"/>
  <c r="W423" i="1" s="1"/>
  <c r="Q424" i="1"/>
  <c r="L425" i="1"/>
  <c r="M425" i="1" s="1"/>
  <c r="N425" i="1" s="1"/>
  <c r="O425" i="1" s="1"/>
  <c r="P425" i="1" s="1"/>
  <c r="F423" i="1" l="1"/>
  <c r="AD423" i="1"/>
  <c r="AF423" i="1" s="1"/>
  <c r="Q425" i="1"/>
  <c r="L426" i="1"/>
  <c r="M426" i="1" s="1"/>
  <c r="N426" i="1" s="1"/>
  <c r="O426" i="1" s="1"/>
  <c r="P426" i="1" s="1"/>
  <c r="H424" i="1"/>
  <c r="R424" i="1"/>
  <c r="D424" i="1" l="1"/>
  <c r="U424" i="1" s="1"/>
  <c r="W424" i="1" s="1"/>
  <c r="F424" i="1"/>
  <c r="AD424" i="1"/>
  <c r="AF424" i="1" s="1"/>
  <c r="Q426" i="1"/>
  <c r="L427" i="1"/>
  <c r="M427" i="1" s="1"/>
  <c r="N427" i="1" s="1"/>
  <c r="O427" i="1" s="1"/>
  <c r="P427" i="1" s="1"/>
  <c r="H425" i="1"/>
  <c r="R425" i="1"/>
  <c r="F425" i="1" l="1"/>
  <c r="AD425" i="1"/>
  <c r="AF425" i="1" s="1"/>
  <c r="D425" i="1"/>
  <c r="U425" i="1" s="1"/>
  <c r="W425" i="1" s="1"/>
  <c r="Q427" i="1"/>
  <c r="L428" i="1"/>
  <c r="M428" i="1" s="1"/>
  <c r="N428" i="1" s="1"/>
  <c r="O428" i="1" s="1"/>
  <c r="P428" i="1" s="1"/>
  <c r="H426" i="1"/>
  <c r="R426" i="1"/>
  <c r="D426" i="1" l="1"/>
  <c r="U426" i="1" s="1"/>
  <c r="W426" i="1" s="1"/>
  <c r="F426" i="1"/>
  <c r="AD426" i="1"/>
  <c r="AF426" i="1" s="1"/>
  <c r="Q428" i="1"/>
  <c r="L429" i="1"/>
  <c r="M429" i="1" s="1"/>
  <c r="N429" i="1" s="1"/>
  <c r="O429" i="1" s="1"/>
  <c r="P429" i="1" s="1"/>
  <c r="H427" i="1"/>
  <c r="R427" i="1"/>
  <c r="D427" i="1" l="1"/>
  <c r="U427" i="1" s="1"/>
  <c r="W427" i="1" s="1"/>
  <c r="F427" i="1"/>
  <c r="AD427" i="1"/>
  <c r="AF427" i="1" s="1"/>
  <c r="Q429" i="1"/>
  <c r="L430" i="1"/>
  <c r="M430" i="1" s="1"/>
  <c r="N430" i="1" s="1"/>
  <c r="O430" i="1" s="1"/>
  <c r="P430" i="1" s="1"/>
  <c r="H428" i="1"/>
  <c r="R428" i="1"/>
  <c r="D428" i="1" l="1"/>
  <c r="U428" i="1" s="1"/>
  <c r="W428" i="1" s="1"/>
  <c r="F428" i="1"/>
  <c r="AD428" i="1"/>
  <c r="AF428" i="1" s="1"/>
  <c r="Q430" i="1"/>
  <c r="L431" i="1"/>
  <c r="M431" i="1" s="1"/>
  <c r="N431" i="1" s="1"/>
  <c r="O431" i="1" s="1"/>
  <c r="P431" i="1" s="1"/>
  <c r="H429" i="1"/>
  <c r="R429" i="1"/>
  <c r="D429" i="1" l="1"/>
  <c r="U429" i="1" s="1"/>
  <c r="W429" i="1" s="1"/>
  <c r="F429" i="1"/>
  <c r="AD429" i="1"/>
  <c r="AF429" i="1" s="1"/>
  <c r="Q431" i="1"/>
  <c r="L432" i="1"/>
  <c r="M432" i="1" s="1"/>
  <c r="N432" i="1" s="1"/>
  <c r="O432" i="1" s="1"/>
  <c r="P432" i="1" s="1"/>
  <c r="H430" i="1"/>
  <c r="R430" i="1"/>
  <c r="D430" i="1" l="1"/>
  <c r="U430" i="1" s="1"/>
  <c r="W430" i="1" s="1"/>
  <c r="F430" i="1"/>
  <c r="AD430" i="1"/>
  <c r="AF430" i="1" s="1"/>
  <c r="Q432" i="1"/>
  <c r="L433" i="1"/>
  <c r="M433" i="1" s="1"/>
  <c r="N433" i="1" s="1"/>
  <c r="O433" i="1" s="1"/>
  <c r="P433" i="1" s="1"/>
  <c r="H431" i="1"/>
  <c r="R431" i="1"/>
  <c r="D431" i="1" l="1"/>
  <c r="U431" i="1" s="1"/>
  <c r="W431" i="1" s="1"/>
  <c r="F431" i="1"/>
  <c r="AD431" i="1"/>
  <c r="AF431" i="1" s="1"/>
  <c r="Q433" i="1"/>
  <c r="L434" i="1"/>
  <c r="M434" i="1" s="1"/>
  <c r="N434" i="1" s="1"/>
  <c r="O434" i="1" s="1"/>
  <c r="P434" i="1" s="1"/>
  <c r="H432" i="1"/>
  <c r="R432" i="1"/>
  <c r="F432" i="1" l="1"/>
  <c r="AD432" i="1"/>
  <c r="AF432" i="1" s="1"/>
  <c r="D432" i="1"/>
  <c r="U432" i="1" s="1"/>
  <c r="W432" i="1" s="1"/>
  <c r="L435" i="1"/>
  <c r="M435" i="1" s="1"/>
  <c r="N435" i="1" s="1"/>
  <c r="O435" i="1" s="1"/>
  <c r="P435" i="1" s="1"/>
  <c r="Q434" i="1"/>
  <c r="H433" i="1"/>
  <c r="R433" i="1"/>
  <c r="F433" i="1" l="1"/>
  <c r="AD433" i="1"/>
  <c r="AF433" i="1" s="1"/>
  <c r="D433" i="1"/>
  <c r="U433" i="1" s="1"/>
  <c r="W433" i="1" s="1"/>
  <c r="H434" i="1"/>
  <c r="R434" i="1"/>
  <c r="Q435" i="1"/>
  <c r="L436" i="1"/>
  <c r="M436" i="1" s="1"/>
  <c r="N436" i="1" s="1"/>
  <c r="O436" i="1" s="1"/>
  <c r="P436" i="1" s="1"/>
  <c r="D434" i="1" l="1"/>
  <c r="U434" i="1" s="1"/>
  <c r="W434" i="1" s="1"/>
  <c r="F434" i="1"/>
  <c r="AD434" i="1"/>
  <c r="AF434" i="1" s="1"/>
  <c r="Q436" i="1"/>
  <c r="L437" i="1"/>
  <c r="M437" i="1" s="1"/>
  <c r="N437" i="1" s="1"/>
  <c r="O437" i="1" s="1"/>
  <c r="P437" i="1" s="1"/>
  <c r="H435" i="1"/>
  <c r="R435" i="1"/>
  <c r="D435" i="1" l="1"/>
  <c r="U435" i="1" s="1"/>
  <c r="W435" i="1" s="1"/>
  <c r="F435" i="1"/>
  <c r="AD435" i="1"/>
  <c r="AF435" i="1" s="1"/>
  <c r="Q437" i="1"/>
  <c r="L438" i="1"/>
  <c r="M438" i="1" s="1"/>
  <c r="N438" i="1" s="1"/>
  <c r="O438" i="1" s="1"/>
  <c r="P438" i="1" s="1"/>
  <c r="H436" i="1"/>
  <c r="R436" i="1"/>
  <c r="D436" i="1" l="1"/>
  <c r="U436" i="1" s="1"/>
  <c r="W436" i="1" s="1"/>
  <c r="F436" i="1"/>
  <c r="AD436" i="1"/>
  <c r="AF436" i="1" s="1"/>
  <c r="Q438" i="1"/>
  <c r="L439" i="1"/>
  <c r="M439" i="1" s="1"/>
  <c r="N439" i="1" s="1"/>
  <c r="O439" i="1" s="1"/>
  <c r="P439" i="1" s="1"/>
  <c r="H437" i="1"/>
  <c r="R437" i="1"/>
  <c r="D437" i="1" l="1"/>
  <c r="U437" i="1" s="1"/>
  <c r="W437" i="1" s="1"/>
  <c r="F437" i="1"/>
  <c r="AD437" i="1"/>
  <c r="AF437" i="1" s="1"/>
  <c r="Q439" i="1"/>
  <c r="L440" i="1"/>
  <c r="M440" i="1" s="1"/>
  <c r="N440" i="1" s="1"/>
  <c r="O440" i="1" s="1"/>
  <c r="P440" i="1" s="1"/>
  <c r="H438" i="1"/>
  <c r="R438" i="1"/>
  <c r="D438" i="1" l="1"/>
  <c r="U438" i="1" s="1"/>
  <c r="W438" i="1" s="1"/>
  <c r="F438" i="1"/>
  <c r="AD438" i="1"/>
  <c r="AF438" i="1" s="1"/>
  <c r="L441" i="1"/>
  <c r="M441" i="1" s="1"/>
  <c r="N441" i="1" s="1"/>
  <c r="O441" i="1" s="1"/>
  <c r="P441" i="1" s="1"/>
  <c r="Q440" i="1"/>
  <c r="H439" i="1"/>
  <c r="R439" i="1"/>
  <c r="F439" i="1" l="1"/>
  <c r="AD439" i="1"/>
  <c r="AF439" i="1" s="1"/>
  <c r="D439" i="1"/>
  <c r="U439" i="1" s="1"/>
  <c r="W439" i="1" s="1"/>
  <c r="H440" i="1"/>
  <c r="R440" i="1"/>
  <c r="Q441" i="1"/>
  <c r="L442" i="1"/>
  <c r="M442" i="1" s="1"/>
  <c r="N442" i="1" s="1"/>
  <c r="O442" i="1" s="1"/>
  <c r="P442" i="1" s="1"/>
  <c r="F440" i="1" l="1"/>
  <c r="AD440" i="1"/>
  <c r="AF440" i="1" s="1"/>
  <c r="D440" i="1"/>
  <c r="U440" i="1" s="1"/>
  <c r="W440" i="1" s="1"/>
  <c r="Q442" i="1"/>
  <c r="L443" i="1"/>
  <c r="M443" i="1" s="1"/>
  <c r="N443" i="1" s="1"/>
  <c r="O443" i="1" s="1"/>
  <c r="P443" i="1" s="1"/>
  <c r="H441" i="1"/>
  <c r="R441" i="1"/>
  <c r="D441" i="1" l="1"/>
  <c r="U441" i="1" s="1"/>
  <c r="W441" i="1" s="1"/>
  <c r="F441" i="1"/>
  <c r="AD441" i="1"/>
  <c r="AF441" i="1" s="1"/>
  <c r="Q443" i="1"/>
  <c r="L444" i="1"/>
  <c r="M444" i="1" s="1"/>
  <c r="N444" i="1" s="1"/>
  <c r="O444" i="1" s="1"/>
  <c r="P444" i="1" s="1"/>
  <c r="H442" i="1"/>
  <c r="R442" i="1"/>
  <c r="D442" i="1" l="1"/>
  <c r="U442" i="1" s="1"/>
  <c r="W442" i="1" s="1"/>
  <c r="F442" i="1"/>
  <c r="AD442" i="1"/>
  <c r="AF442" i="1" s="1"/>
  <c r="Q444" i="1"/>
  <c r="L445" i="1"/>
  <c r="M445" i="1" s="1"/>
  <c r="N445" i="1" s="1"/>
  <c r="O445" i="1" s="1"/>
  <c r="P445" i="1" s="1"/>
  <c r="H443" i="1"/>
  <c r="R443" i="1"/>
  <c r="D443" i="1" l="1"/>
  <c r="U443" i="1" s="1"/>
  <c r="W443" i="1" s="1"/>
  <c r="F443" i="1"/>
  <c r="AD443" i="1"/>
  <c r="AF443" i="1" s="1"/>
  <c r="Q445" i="1"/>
  <c r="L446" i="1"/>
  <c r="M446" i="1" s="1"/>
  <c r="N446" i="1" s="1"/>
  <c r="O446" i="1" s="1"/>
  <c r="P446" i="1" s="1"/>
  <c r="H444" i="1"/>
  <c r="R444" i="1"/>
  <c r="D444" i="1" l="1"/>
  <c r="U444" i="1" s="1"/>
  <c r="W444" i="1" s="1"/>
  <c r="F444" i="1"/>
  <c r="AD444" i="1"/>
  <c r="AF444" i="1" s="1"/>
  <c r="Q446" i="1"/>
  <c r="L447" i="1"/>
  <c r="M447" i="1" s="1"/>
  <c r="N447" i="1" s="1"/>
  <c r="O447" i="1" s="1"/>
  <c r="P447" i="1" s="1"/>
  <c r="H445" i="1"/>
  <c r="R445" i="1"/>
  <c r="D445" i="1" l="1"/>
  <c r="U445" i="1" s="1"/>
  <c r="W445" i="1" s="1"/>
  <c r="F445" i="1"/>
  <c r="AD445" i="1"/>
  <c r="AF445" i="1" s="1"/>
  <c r="Q447" i="1"/>
  <c r="L448" i="1"/>
  <c r="M448" i="1" s="1"/>
  <c r="N448" i="1" s="1"/>
  <c r="O448" i="1" s="1"/>
  <c r="P448" i="1" s="1"/>
  <c r="H446" i="1"/>
  <c r="R446" i="1"/>
  <c r="D446" i="1" l="1"/>
  <c r="U446" i="1" s="1"/>
  <c r="W446" i="1" s="1"/>
  <c r="F446" i="1"/>
  <c r="AD446" i="1"/>
  <c r="AF446" i="1" s="1"/>
  <c r="Q448" i="1"/>
  <c r="L449" i="1"/>
  <c r="M449" i="1" s="1"/>
  <c r="N449" i="1" s="1"/>
  <c r="O449" i="1" s="1"/>
  <c r="P449" i="1" s="1"/>
  <c r="H447" i="1"/>
  <c r="R447" i="1"/>
  <c r="D447" i="1" l="1"/>
  <c r="U447" i="1" s="1"/>
  <c r="W447" i="1" s="1"/>
  <c r="F447" i="1"/>
  <c r="AD447" i="1"/>
  <c r="AF447" i="1" s="1"/>
  <c r="Q449" i="1"/>
  <c r="L450" i="1"/>
  <c r="M450" i="1" s="1"/>
  <c r="N450" i="1" s="1"/>
  <c r="O450" i="1" s="1"/>
  <c r="P450" i="1" s="1"/>
  <c r="H448" i="1"/>
  <c r="R448" i="1"/>
  <c r="D448" i="1" l="1"/>
  <c r="U448" i="1" s="1"/>
  <c r="W448" i="1" s="1"/>
  <c r="F448" i="1"/>
  <c r="AD448" i="1"/>
  <c r="AF448" i="1" s="1"/>
  <c r="Q450" i="1"/>
  <c r="L451" i="1"/>
  <c r="M451" i="1" s="1"/>
  <c r="N451" i="1" s="1"/>
  <c r="O451" i="1" s="1"/>
  <c r="P451" i="1" s="1"/>
  <c r="H449" i="1"/>
  <c r="R449" i="1"/>
  <c r="D449" i="1" l="1"/>
  <c r="U449" i="1" s="1"/>
  <c r="W449" i="1" s="1"/>
  <c r="F449" i="1"/>
  <c r="AD449" i="1"/>
  <c r="AF449" i="1" s="1"/>
  <c r="Q451" i="1"/>
  <c r="L452" i="1"/>
  <c r="M452" i="1" s="1"/>
  <c r="N452" i="1" s="1"/>
  <c r="O452" i="1" s="1"/>
  <c r="P452" i="1" s="1"/>
  <c r="H450" i="1"/>
  <c r="R450" i="1"/>
  <c r="F450" i="1" l="1"/>
  <c r="AD450" i="1"/>
  <c r="AF450" i="1" s="1"/>
  <c r="D450" i="1"/>
  <c r="U450" i="1" s="1"/>
  <c r="W450" i="1" s="1"/>
  <c r="L453" i="1"/>
  <c r="M453" i="1" s="1"/>
  <c r="N453" i="1" s="1"/>
  <c r="O453" i="1" s="1"/>
  <c r="P453" i="1" s="1"/>
  <c r="Q452" i="1"/>
  <c r="H451" i="1"/>
  <c r="R451" i="1"/>
  <c r="D451" i="1" l="1"/>
  <c r="U451" i="1" s="1"/>
  <c r="W451" i="1" s="1"/>
  <c r="F451" i="1"/>
  <c r="AD451" i="1"/>
  <c r="AF451" i="1" s="1"/>
  <c r="H452" i="1"/>
  <c r="R452" i="1"/>
  <c r="Q453" i="1"/>
  <c r="L454" i="1"/>
  <c r="M454" i="1" s="1"/>
  <c r="N454" i="1" s="1"/>
  <c r="O454" i="1" s="1"/>
  <c r="P454" i="1" s="1"/>
  <c r="D452" i="1" l="1"/>
  <c r="U452" i="1" s="1"/>
  <c r="W452" i="1" s="1"/>
  <c r="F452" i="1"/>
  <c r="AD452" i="1"/>
  <c r="AF452" i="1" s="1"/>
  <c r="Q454" i="1"/>
  <c r="L455" i="1"/>
  <c r="M455" i="1" s="1"/>
  <c r="N455" i="1" s="1"/>
  <c r="O455" i="1" s="1"/>
  <c r="P455" i="1" s="1"/>
  <c r="H453" i="1"/>
  <c r="R453" i="1"/>
  <c r="F453" i="1" l="1"/>
  <c r="AD453" i="1"/>
  <c r="AF453" i="1" s="1"/>
  <c r="D453" i="1"/>
  <c r="U453" i="1" s="1"/>
  <c r="W453" i="1" s="1"/>
  <c r="Q455" i="1"/>
  <c r="L456" i="1"/>
  <c r="M456" i="1" s="1"/>
  <c r="N456" i="1" s="1"/>
  <c r="O456" i="1" s="1"/>
  <c r="P456" i="1" s="1"/>
  <c r="H454" i="1"/>
  <c r="R454" i="1"/>
  <c r="D454" i="1" s="1"/>
  <c r="U454" i="1" s="1"/>
  <c r="W454" i="1" s="1"/>
  <c r="F454" i="1" l="1"/>
  <c r="AD454" i="1"/>
  <c r="AF454" i="1" s="1"/>
  <c r="Q456" i="1"/>
  <c r="L457" i="1"/>
  <c r="M457" i="1" s="1"/>
  <c r="N457" i="1" s="1"/>
  <c r="O457" i="1" s="1"/>
  <c r="P457" i="1" s="1"/>
  <c r="H455" i="1"/>
  <c r="R455" i="1"/>
  <c r="F455" i="1" l="1"/>
  <c r="AD455" i="1"/>
  <c r="AF455" i="1" s="1"/>
  <c r="D455" i="1"/>
  <c r="U455" i="1" s="1"/>
  <c r="W455" i="1" s="1"/>
  <c r="L458" i="1"/>
  <c r="M458" i="1" s="1"/>
  <c r="N458" i="1" s="1"/>
  <c r="O458" i="1" s="1"/>
  <c r="P458" i="1" s="1"/>
  <c r="Q457" i="1"/>
  <c r="H456" i="1"/>
  <c r="R456" i="1"/>
  <c r="F456" i="1" l="1"/>
  <c r="AD456" i="1"/>
  <c r="AF456" i="1" s="1"/>
  <c r="D456" i="1"/>
  <c r="U456" i="1" s="1"/>
  <c r="W456" i="1" s="1"/>
  <c r="H457" i="1"/>
  <c r="R457" i="1"/>
  <c r="Q458" i="1"/>
  <c r="L459" i="1"/>
  <c r="M459" i="1" s="1"/>
  <c r="N459" i="1" s="1"/>
  <c r="O459" i="1" s="1"/>
  <c r="P459" i="1" s="1"/>
  <c r="F457" i="1" l="1"/>
  <c r="AD457" i="1"/>
  <c r="AF457" i="1" s="1"/>
  <c r="D457" i="1"/>
  <c r="U457" i="1" s="1"/>
  <c r="W457" i="1" s="1"/>
  <c r="Q459" i="1"/>
  <c r="L460" i="1"/>
  <c r="M460" i="1" s="1"/>
  <c r="N460" i="1" s="1"/>
  <c r="O460" i="1" s="1"/>
  <c r="P460" i="1" s="1"/>
  <c r="H458" i="1"/>
  <c r="R458" i="1"/>
  <c r="D458" i="1" l="1"/>
  <c r="U458" i="1" s="1"/>
  <c r="W458" i="1" s="1"/>
  <c r="F458" i="1"/>
  <c r="AD458" i="1"/>
  <c r="AF458" i="1" s="1"/>
  <c r="Q460" i="1"/>
  <c r="L461" i="1"/>
  <c r="M461" i="1" s="1"/>
  <c r="N461" i="1" s="1"/>
  <c r="O461" i="1" s="1"/>
  <c r="P461" i="1" s="1"/>
  <c r="H459" i="1"/>
  <c r="R459" i="1"/>
  <c r="D459" i="1" l="1"/>
  <c r="U459" i="1" s="1"/>
  <c r="W459" i="1" s="1"/>
  <c r="F459" i="1"/>
  <c r="AD459" i="1"/>
  <c r="AF459" i="1" s="1"/>
  <c r="Q461" i="1"/>
  <c r="L462" i="1"/>
  <c r="M462" i="1" s="1"/>
  <c r="N462" i="1" s="1"/>
  <c r="O462" i="1" s="1"/>
  <c r="P462" i="1" s="1"/>
  <c r="H460" i="1"/>
  <c r="R460" i="1"/>
  <c r="D460" i="1" l="1"/>
  <c r="U460" i="1" s="1"/>
  <c r="W460" i="1" s="1"/>
  <c r="F460" i="1"/>
  <c r="AD460" i="1"/>
  <c r="AF460" i="1" s="1"/>
  <c r="Q462" i="1"/>
  <c r="L463" i="1"/>
  <c r="M463" i="1" s="1"/>
  <c r="N463" i="1" s="1"/>
  <c r="O463" i="1" s="1"/>
  <c r="P463" i="1" s="1"/>
  <c r="H461" i="1"/>
  <c r="R461" i="1"/>
  <c r="D461" i="1" l="1"/>
  <c r="U461" i="1" s="1"/>
  <c r="W461" i="1" s="1"/>
  <c r="F461" i="1"/>
  <c r="AD461" i="1"/>
  <c r="AF461" i="1" s="1"/>
  <c r="Q463" i="1"/>
  <c r="L464" i="1"/>
  <c r="M464" i="1" s="1"/>
  <c r="N464" i="1" s="1"/>
  <c r="O464" i="1" s="1"/>
  <c r="P464" i="1" s="1"/>
  <c r="H462" i="1"/>
  <c r="R462" i="1"/>
  <c r="D462" i="1" l="1"/>
  <c r="U462" i="1" s="1"/>
  <c r="W462" i="1" s="1"/>
  <c r="F462" i="1"/>
  <c r="AD462" i="1"/>
  <c r="AF462" i="1" s="1"/>
  <c r="Q464" i="1"/>
  <c r="L465" i="1"/>
  <c r="M465" i="1" s="1"/>
  <c r="N465" i="1" s="1"/>
  <c r="O465" i="1" s="1"/>
  <c r="P465" i="1" s="1"/>
  <c r="H463" i="1"/>
  <c r="R463" i="1"/>
  <c r="D463" i="1" l="1"/>
  <c r="U463" i="1" s="1"/>
  <c r="W463" i="1" s="1"/>
  <c r="F463" i="1"/>
  <c r="AD463" i="1"/>
  <c r="AF463" i="1" s="1"/>
  <c r="Q465" i="1"/>
  <c r="L466" i="1"/>
  <c r="M466" i="1" s="1"/>
  <c r="N466" i="1" s="1"/>
  <c r="O466" i="1" s="1"/>
  <c r="P466" i="1" s="1"/>
  <c r="H464" i="1"/>
  <c r="R464" i="1"/>
  <c r="D464" i="1" l="1"/>
  <c r="U464" i="1" s="1"/>
  <c r="W464" i="1" s="1"/>
  <c r="F464" i="1"/>
  <c r="AD464" i="1"/>
  <c r="AF464" i="1" s="1"/>
  <c r="Q466" i="1"/>
  <c r="L467" i="1"/>
  <c r="M467" i="1" s="1"/>
  <c r="N467" i="1" s="1"/>
  <c r="O467" i="1" s="1"/>
  <c r="P467" i="1" s="1"/>
  <c r="H465" i="1"/>
  <c r="R465" i="1"/>
  <c r="D465" i="1" s="1"/>
  <c r="U465" i="1" s="1"/>
  <c r="W465" i="1" s="1"/>
  <c r="F465" i="1" l="1"/>
  <c r="AD465" i="1"/>
  <c r="AF465" i="1" s="1"/>
  <c r="Q467" i="1"/>
  <c r="L468" i="1"/>
  <c r="M468" i="1" s="1"/>
  <c r="N468" i="1" s="1"/>
  <c r="O468" i="1" s="1"/>
  <c r="P468" i="1" s="1"/>
  <c r="H466" i="1"/>
  <c r="R466" i="1"/>
  <c r="F466" i="1" l="1"/>
  <c r="AD466" i="1"/>
  <c r="AF466" i="1" s="1"/>
  <c r="D466" i="1"/>
  <c r="U466" i="1" s="1"/>
  <c r="W466" i="1" s="1"/>
  <c r="Q468" i="1"/>
  <c r="L469" i="1"/>
  <c r="M469" i="1" s="1"/>
  <c r="N469" i="1" s="1"/>
  <c r="O469" i="1" s="1"/>
  <c r="P469" i="1" s="1"/>
  <c r="H467" i="1"/>
  <c r="R467" i="1"/>
  <c r="F467" i="1" l="1"/>
  <c r="AD467" i="1"/>
  <c r="AF467" i="1" s="1"/>
  <c r="D467" i="1"/>
  <c r="U467" i="1" s="1"/>
  <c r="W467" i="1" s="1"/>
  <c r="L470" i="1"/>
  <c r="M470" i="1" s="1"/>
  <c r="N470" i="1" s="1"/>
  <c r="O470" i="1" s="1"/>
  <c r="P470" i="1" s="1"/>
  <c r="Q469" i="1"/>
  <c r="H468" i="1"/>
  <c r="R468" i="1"/>
  <c r="F468" i="1" l="1"/>
  <c r="AD468" i="1"/>
  <c r="AF468" i="1" s="1"/>
  <c r="D468" i="1"/>
  <c r="U468" i="1" s="1"/>
  <c r="W468" i="1" s="1"/>
  <c r="H469" i="1"/>
  <c r="R469" i="1"/>
  <c r="D469" i="1" s="1"/>
  <c r="U469" i="1" s="1"/>
  <c r="W469" i="1" s="1"/>
  <c r="Q470" i="1"/>
  <c r="L471" i="1"/>
  <c r="M471" i="1" s="1"/>
  <c r="N471" i="1" s="1"/>
  <c r="O471" i="1" s="1"/>
  <c r="P471" i="1" s="1"/>
  <c r="F469" i="1" l="1"/>
  <c r="AD469" i="1"/>
  <c r="AF469" i="1" s="1"/>
  <c r="Q471" i="1"/>
  <c r="L472" i="1"/>
  <c r="M472" i="1" s="1"/>
  <c r="N472" i="1" s="1"/>
  <c r="O472" i="1" s="1"/>
  <c r="P472" i="1" s="1"/>
  <c r="H470" i="1"/>
  <c r="R470" i="1"/>
  <c r="D470" i="1" l="1"/>
  <c r="U470" i="1" s="1"/>
  <c r="W470" i="1" s="1"/>
  <c r="F470" i="1"/>
  <c r="AD470" i="1"/>
  <c r="AF470" i="1" s="1"/>
  <c r="Q472" i="1"/>
  <c r="L473" i="1"/>
  <c r="M473" i="1" s="1"/>
  <c r="N473" i="1" s="1"/>
  <c r="O473" i="1" s="1"/>
  <c r="P473" i="1" s="1"/>
  <c r="H471" i="1"/>
  <c r="R471" i="1"/>
  <c r="D471" i="1" l="1"/>
  <c r="U471" i="1" s="1"/>
  <c r="W471" i="1" s="1"/>
  <c r="F471" i="1"/>
  <c r="AD471" i="1"/>
  <c r="AF471" i="1" s="1"/>
  <c r="Q473" i="1"/>
  <c r="L474" i="1"/>
  <c r="M474" i="1" s="1"/>
  <c r="N474" i="1" s="1"/>
  <c r="O474" i="1" s="1"/>
  <c r="P474" i="1" s="1"/>
  <c r="H472" i="1"/>
  <c r="R472" i="1"/>
  <c r="D472" i="1" l="1"/>
  <c r="U472" i="1" s="1"/>
  <c r="W472" i="1" s="1"/>
  <c r="F472" i="1"/>
  <c r="AD472" i="1"/>
  <c r="AF472" i="1" s="1"/>
  <c r="Q474" i="1"/>
  <c r="L475" i="1"/>
  <c r="M475" i="1" s="1"/>
  <c r="N475" i="1" s="1"/>
  <c r="O475" i="1" s="1"/>
  <c r="P475" i="1" s="1"/>
  <c r="H473" i="1"/>
  <c r="R473" i="1"/>
  <c r="D473" i="1" l="1"/>
  <c r="U473" i="1" s="1"/>
  <c r="W473" i="1" s="1"/>
  <c r="F473" i="1"/>
  <c r="AD473" i="1"/>
  <c r="AF473" i="1" s="1"/>
  <c r="Q475" i="1"/>
  <c r="L476" i="1"/>
  <c r="M476" i="1" s="1"/>
  <c r="N476" i="1" s="1"/>
  <c r="O476" i="1" s="1"/>
  <c r="P476" i="1" s="1"/>
  <c r="H474" i="1"/>
  <c r="R474" i="1"/>
  <c r="D474" i="1" l="1"/>
  <c r="U474" i="1" s="1"/>
  <c r="W474" i="1" s="1"/>
  <c r="F474" i="1"/>
  <c r="AD474" i="1"/>
  <c r="AF474" i="1" s="1"/>
  <c r="Q476" i="1"/>
  <c r="L477" i="1"/>
  <c r="M477" i="1" s="1"/>
  <c r="N477" i="1" s="1"/>
  <c r="O477" i="1" s="1"/>
  <c r="P477" i="1" s="1"/>
  <c r="H475" i="1"/>
  <c r="R475" i="1"/>
  <c r="D475" i="1" l="1"/>
  <c r="U475" i="1" s="1"/>
  <c r="W475" i="1" s="1"/>
  <c r="F475" i="1"/>
  <c r="AD475" i="1"/>
  <c r="AF475" i="1" s="1"/>
  <c r="Q477" i="1"/>
  <c r="L478" i="1"/>
  <c r="M478" i="1" s="1"/>
  <c r="N478" i="1" s="1"/>
  <c r="O478" i="1" s="1"/>
  <c r="P478" i="1" s="1"/>
  <c r="H476" i="1"/>
  <c r="R476" i="1"/>
  <c r="D476" i="1" l="1"/>
  <c r="U476" i="1" s="1"/>
  <c r="W476" i="1" s="1"/>
  <c r="F476" i="1"/>
  <c r="AD476" i="1"/>
  <c r="AF476" i="1" s="1"/>
  <c r="Q478" i="1"/>
  <c r="L479" i="1"/>
  <c r="M479" i="1" s="1"/>
  <c r="N479" i="1" s="1"/>
  <c r="O479" i="1" s="1"/>
  <c r="P479" i="1" s="1"/>
  <c r="H477" i="1"/>
  <c r="R477" i="1"/>
  <c r="D477" i="1" l="1"/>
  <c r="U477" i="1" s="1"/>
  <c r="W477" i="1" s="1"/>
  <c r="F477" i="1"/>
  <c r="AD477" i="1"/>
  <c r="AF477" i="1" s="1"/>
  <c r="Q479" i="1"/>
  <c r="L480" i="1"/>
  <c r="M480" i="1" s="1"/>
  <c r="N480" i="1" s="1"/>
  <c r="O480" i="1" s="1"/>
  <c r="P480" i="1" s="1"/>
  <c r="H478" i="1"/>
  <c r="R478" i="1"/>
  <c r="D478" i="1" l="1"/>
  <c r="U478" i="1" s="1"/>
  <c r="W478" i="1" s="1"/>
  <c r="F478" i="1"/>
  <c r="AD478" i="1"/>
  <c r="AF478" i="1" s="1"/>
  <c r="L481" i="1"/>
  <c r="M481" i="1" s="1"/>
  <c r="N481" i="1" s="1"/>
  <c r="O481" i="1" s="1"/>
  <c r="P481" i="1" s="1"/>
  <c r="Q480" i="1"/>
  <c r="H479" i="1"/>
  <c r="R479" i="1"/>
  <c r="F479" i="1" l="1"/>
  <c r="AD479" i="1"/>
  <c r="AF479" i="1" s="1"/>
  <c r="D479" i="1"/>
  <c r="U479" i="1" s="1"/>
  <c r="W479" i="1" s="1"/>
  <c r="H480" i="1"/>
  <c r="R480" i="1"/>
  <c r="Q481" i="1"/>
  <c r="L482" i="1"/>
  <c r="M482" i="1" s="1"/>
  <c r="N482" i="1" s="1"/>
  <c r="O482" i="1" s="1"/>
  <c r="P482" i="1" s="1"/>
  <c r="D480" i="1" l="1"/>
  <c r="U480" i="1" s="1"/>
  <c r="W480" i="1" s="1"/>
  <c r="F480" i="1"/>
  <c r="AD480" i="1"/>
  <c r="AF480" i="1" s="1"/>
  <c r="Q482" i="1"/>
  <c r="L483" i="1"/>
  <c r="M483" i="1" s="1"/>
  <c r="N483" i="1" s="1"/>
  <c r="O483" i="1" s="1"/>
  <c r="P483" i="1" s="1"/>
  <c r="H481" i="1"/>
  <c r="R481" i="1"/>
  <c r="D481" i="1" l="1"/>
  <c r="U481" i="1" s="1"/>
  <c r="W481" i="1" s="1"/>
  <c r="F481" i="1"/>
  <c r="AD481" i="1"/>
  <c r="AF481" i="1" s="1"/>
  <c r="Q483" i="1"/>
  <c r="L484" i="1"/>
  <c r="M484" i="1" s="1"/>
  <c r="N484" i="1" s="1"/>
  <c r="O484" i="1" s="1"/>
  <c r="P484" i="1" s="1"/>
  <c r="H482" i="1"/>
  <c r="R482" i="1"/>
  <c r="D482" i="1" l="1"/>
  <c r="U482" i="1" s="1"/>
  <c r="W482" i="1" s="1"/>
  <c r="F482" i="1"/>
  <c r="AD482" i="1"/>
  <c r="AF482" i="1" s="1"/>
  <c r="Q484" i="1"/>
  <c r="L485" i="1"/>
  <c r="M485" i="1" s="1"/>
  <c r="N485" i="1" s="1"/>
  <c r="O485" i="1" s="1"/>
  <c r="P485" i="1" s="1"/>
  <c r="H483" i="1"/>
  <c r="R483" i="1"/>
  <c r="D483" i="1" l="1"/>
  <c r="U483" i="1" s="1"/>
  <c r="W483" i="1" s="1"/>
  <c r="F483" i="1"/>
  <c r="AD483" i="1"/>
  <c r="AF483" i="1" s="1"/>
  <c r="Q485" i="1"/>
  <c r="L486" i="1"/>
  <c r="M486" i="1" s="1"/>
  <c r="N486" i="1" s="1"/>
  <c r="O486" i="1" s="1"/>
  <c r="P486" i="1" s="1"/>
  <c r="H484" i="1"/>
  <c r="R484" i="1"/>
  <c r="F484" i="1" l="1"/>
  <c r="AD484" i="1"/>
  <c r="AF484" i="1" s="1"/>
  <c r="D484" i="1"/>
  <c r="U484" i="1" s="1"/>
  <c r="W484" i="1" s="1"/>
  <c r="Q486" i="1"/>
  <c r="L487" i="1"/>
  <c r="M487" i="1" s="1"/>
  <c r="N487" i="1" s="1"/>
  <c r="O487" i="1" s="1"/>
  <c r="P487" i="1" s="1"/>
  <c r="H485" i="1"/>
  <c r="R485" i="1"/>
  <c r="F485" i="1" l="1"/>
  <c r="AD485" i="1"/>
  <c r="AF485" i="1" s="1"/>
  <c r="D485" i="1"/>
  <c r="U485" i="1" s="1"/>
  <c r="W485" i="1" s="1"/>
  <c r="Q487" i="1"/>
  <c r="L488" i="1"/>
  <c r="M488" i="1" s="1"/>
  <c r="N488" i="1" s="1"/>
  <c r="O488" i="1" s="1"/>
  <c r="P488" i="1" s="1"/>
  <c r="H486" i="1"/>
  <c r="R486" i="1"/>
  <c r="D486" i="1" l="1"/>
  <c r="U486" i="1" s="1"/>
  <c r="W486" i="1" s="1"/>
  <c r="F486" i="1"/>
  <c r="AD486" i="1"/>
  <c r="AF486" i="1" s="1"/>
  <c r="Q488" i="1"/>
  <c r="L489" i="1"/>
  <c r="M489" i="1" s="1"/>
  <c r="N489" i="1" s="1"/>
  <c r="O489" i="1" s="1"/>
  <c r="P489" i="1" s="1"/>
  <c r="H487" i="1"/>
  <c r="R487" i="1"/>
  <c r="D487" i="1" l="1"/>
  <c r="U487" i="1" s="1"/>
  <c r="W487" i="1" s="1"/>
  <c r="F487" i="1"/>
  <c r="AD487" i="1"/>
  <c r="AF487" i="1" s="1"/>
  <c r="Q489" i="1"/>
  <c r="L490" i="1"/>
  <c r="M490" i="1" s="1"/>
  <c r="N490" i="1" s="1"/>
  <c r="O490" i="1" s="1"/>
  <c r="P490" i="1" s="1"/>
  <c r="H488" i="1"/>
  <c r="R488" i="1"/>
  <c r="D488" i="1" l="1"/>
  <c r="U488" i="1" s="1"/>
  <c r="W488" i="1" s="1"/>
  <c r="F488" i="1"/>
  <c r="AD488" i="1"/>
  <c r="AF488" i="1" s="1"/>
  <c r="Q490" i="1"/>
  <c r="L491" i="1"/>
  <c r="M491" i="1" s="1"/>
  <c r="N491" i="1" s="1"/>
  <c r="O491" i="1" s="1"/>
  <c r="P491" i="1" s="1"/>
  <c r="H489" i="1"/>
  <c r="R489" i="1"/>
  <c r="D489" i="1" l="1"/>
  <c r="U489" i="1" s="1"/>
  <c r="W489" i="1" s="1"/>
  <c r="F489" i="1"/>
  <c r="AD489" i="1"/>
  <c r="AF489" i="1" s="1"/>
  <c r="Q491" i="1"/>
  <c r="L492" i="1"/>
  <c r="M492" i="1" s="1"/>
  <c r="N492" i="1" s="1"/>
  <c r="O492" i="1" s="1"/>
  <c r="P492" i="1" s="1"/>
  <c r="H490" i="1"/>
  <c r="R490" i="1"/>
  <c r="D490" i="1" l="1"/>
  <c r="U490" i="1" s="1"/>
  <c r="W490" i="1" s="1"/>
  <c r="F490" i="1"/>
  <c r="AD490" i="1"/>
  <c r="AF490" i="1" s="1"/>
  <c r="Q492" i="1"/>
  <c r="L493" i="1"/>
  <c r="M493" i="1" s="1"/>
  <c r="N493" i="1" s="1"/>
  <c r="O493" i="1" s="1"/>
  <c r="P493" i="1" s="1"/>
  <c r="H491" i="1"/>
  <c r="R491" i="1"/>
  <c r="D491" i="1" l="1"/>
  <c r="U491" i="1" s="1"/>
  <c r="W491" i="1" s="1"/>
  <c r="F491" i="1"/>
  <c r="AD491" i="1"/>
  <c r="AF491" i="1" s="1"/>
  <c r="Q493" i="1"/>
  <c r="L494" i="1"/>
  <c r="M494" i="1" s="1"/>
  <c r="N494" i="1" s="1"/>
  <c r="O494" i="1" s="1"/>
  <c r="P494" i="1" s="1"/>
  <c r="H492" i="1"/>
  <c r="R492" i="1"/>
  <c r="D492" i="1" l="1"/>
  <c r="U492" i="1" s="1"/>
  <c r="W492" i="1" s="1"/>
  <c r="F492" i="1"/>
  <c r="AD492" i="1"/>
  <c r="AF492" i="1" s="1"/>
  <c r="Q494" i="1"/>
  <c r="L495" i="1"/>
  <c r="M495" i="1" s="1"/>
  <c r="N495" i="1" s="1"/>
  <c r="O495" i="1" s="1"/>
  <c r="P495" i="1" s="1"/>
  <c r="H493" i="1"/>
  <c r="R493" i="1"/>
  <c r="D493" i="1" l="1"/>
  <c r="U493" i="1" s="1"/>
  <c r="W493" i="1" s="1"/>
  <c r="F493" i="1"/>
  <c r="AD493" i="1"/>
  <c r="AF493" i="1" s="1"/>
  <c r="Q495" i="1"/>
  <c r="L496" i="1"/>
  <c r="M496" i="1" s="1"/>
  <c r="N496" i="1" s="1"/>
  <c r="O496" i="1" s="1"/>
  <c r="P496" i="1" s="1"/>
  <c r="H494" i="1"/>
  <c r="R494" i="1"/>
  <c r="D494" i="1" s="1"/>
  <c r="U494" i="1" s="1"/>
  <c r="W494" i="1" s="1"/>
  <c r="F494" i="1" l="1"/>
  <c r="AD494" i="1"/>
  <c r="AF494" i="1" s="1"/>
  <c r="Q496" i="1"/>
  <c r="L497" i="1"/>
  <c r="M497" i="1" s="1"/>
  <c r="N497" i="1" s="1"/>
  <c r="O497" i="1" s="1"/>
  <c r="P497" i="1" s="1"/>
  <c r="H495" i="1"/>
  <c r="R495" i="1"/>
  <c r="D495" i="1" l="1"/>
  <c r="U495" i="1" s="1"/>
  <c r="W495" i="1" s="1"/>
  <c r="F495" i="1"/>
  <c r="AD495" i="1"/>
  <c r="AF495" i="1" s="1"/>
  <c r="Q497" i="1"/>
  <c r="L498" i="1"/>
  <c r="M498" i="1" s="1"/>
  <c r="N498" i="1" s="1"/>
  <c r="O498" i="1" s="1"/>
  <c r="P498" i="1" s="1"/>
  <c r="H496" i="1"/>
  <c r="R496" i="1"/>
  <c r="F496" i="1" l="1"/>
  <c r="AD496" i="1"/>
  <c r="AF496" i="1" s="1"/>
  <c r="D496" i="1"/>
  <c r="U496" i="1" s="1"/>
  <c r="W496" i="1" s="1"/>
  <c r="Q498" i="1"/>
  <c r="L499" i="1"/>
  <c r="M499" i="1" s="1"/>
  <c r="N499" i="1" s="1"/>
  <c r="O499" i="1" s="1"/>
  <c r="P499" i="1" s="1"/>
  <c r="H497" i="1"/>
  <c r="R497" i="1"/>
  <c r="D497" i="1" l="1"/>
  <c r="U497" i="1" s="1"/>
  <c r="W497" i="1" s="1"/>
  <c r="F497" i="1"/>
  <c r="AD497" i="1"/>
  <c r="AF497" i="1" s="1"/>
  <c r="L500" i="1"/>
  <c r="M500" i="1" s="1"/>
  <c r="N500" i="1" s="1"/>
  <c r="O500" i="1" s="1"/>
  <c r="P500" i="1" s="1"/>
  <c r="Q499" i="1"/>
  <c r="H498" i="1"/>
  <c r="R498" i="1"/>
  <c r="F498" i="1" l="1"/>
  <c r="AD498" i="1"/>
  <c r="AF498" i="1" s="1"/>
  <c r="D498" i="1"/>
  <c r="U498" i="1" s="1"/>
  <c r="W498" i="1" s="1"/>
  <c r="H499" i="1"/>
  <c r="R499" i="1"/>
  <c r="Q500" i="1"/>
  <c r="L501" i="1"/>
  <c r="M501" i="1" s="1"/>
  <c r="N501" i="1" s="1"/>
  <c r="O501" i="1" s="1"/>
  <c r="P501" i="1" s="1"/>
  <c r="D499" i="1" l="1"/>
  <c r="U499" i="1" s="1"/>
  <c r="W499" i="1" s="1"/>
  <c r="F499" i="1"/>
  <c r="AD499" i="1"/>
  <c r="AF499" i="1" s="1"/>
  <c r="Q501" i="1"/>
  <c r="L502" i="1"/>
  <c r="M502" i="1" s="1"/>
  <c r="N502" i="1" s="1"/>
  <c r="O502" i="1" s="1"/>
  <c r="P502" i="1" s="1"/>
  <c r="H500" i="1"/>
  <c r="R500" i="1"/>
  <c r="F500" i="1" l="1"/>
  <c r="AD500" i="1"/>
  <c r="AF500" i="1" s="1"/>
  <c r="D500" i="1"/>
  <c r="U500" i="1" s="1"/>
  <c r="W500" i="1" s="1"/>
  <c r="Q502" i="1"/>
  <c r="L503" i="1"/>
  <c r="M503" i="1" s="1"/>
  <c r="N503" i="1" s="1"/>
  <c r="O503" i="1" s="1"/>
  <c r="P503" i="1" s="1"/>
  <c r="H501" i="1"/>
  <c r="R501" i="1"/>
  <c r="D501" i="1" l="1"/>
  <c r="U501" i="1" s="1"/>
  <c r="W501" i="1" s="1"/>
  <c r="F501" i="1"/>
  <c r="AD501" i="1"/>
  <c r="AF501" i="1" s="1"/>
  <c r="Q503" i="1"/>
  <c r="L504" i="1"/>
  <c r="M504" i="1" s="1"/>
  <c r="N504" i="1" s="1"/>
  <c r="O504" i="1" s="1"/>
  <c r="P504" i="1" s="1"/>
  <c r="H502" i="1"/>
  <c r="R502" i="1"/>
  <c r="D502" i="1" l="1"/>
  <c r="U502" i="1" s="1"/>
  <c r="W502" i="1" s="1"/>
  <c r="F502" i="1"/>
  <c r="AD502" i="1"/>
  <c r="AF502" i="1" s="1"/>
  <c r="Q504" i="1"/>
  <c r="L505" i="1"/>
  <c r="M505" i="1" s="1"/>
  <c r="N505" i="1" s="1"/>
  <c r="O505" i="1" s="1"/>
  <c r="P505" i="1" s="1"/>
  <c r="H503" i="1"/>
  <c r="R503" i="1"/>
  <c r="D503" i="1" l="1"/>
  <c r="U503" i="1" s="1"/>
  <c r="W503" i="1" s="1"/>
  <c r="F503" i="1"/>
  <c r="AD503" i="1"/>
  <c r="AF503" i="1" s="1"/>
  <c r="Q505" i="1"/>
  <c r="L506" i="1"/>
  <c r="M506" i="1" s="1"/>
  <c r="N506" i="1" s="1"/>
  <c r="O506" i="1" s="1"/>
  <c r="P506" i="1" s="1"/>
  <c r="H504" i="1"/>
  <c r="R504" i="1"/>
  <c r="D504" i="1" l="1"/>
  <c r="U504" i="1" s="1"/>
  <c r="W504" i="1" s="1"/>
  <c r="F504" i="1"/>
  <c r="AD504" i="1"/>
  <c r="AF504" i="1" s="1"/>
  <c r="L507" i="1"/>
  <c r="M507" i="1" s="1"/>
  <c r="N507" i="1" s="1"/>
  <c r="O507" i="1" s="1"/>
  <c r="P507" i="1" s="1"/>
  <c r="Q506" i="1"/>
  <c r="H505" i="1"/>
  <c r="R505" i="1"/>
  <c r="F505" i="1" l="1"/>
  <c r="AD505" i="1"/>
  <c r="AF505" i="1" s="1"/>
  <c r="D505" i="1"/>
  <c r="U505" i="1" s="1"/>
  <c r="W505" i="1" s="1"/>
  <c r="H506" i="1"/>
  <c r="R506" i="1"/>
  <c r="D506" i="1" s="1"/>
  <c r="U506" i="1" s="1"/>
  <c r="W506" i="1" s="1"/>
  <c r="Q507" i="1"/>
  <c r="L508" i="1"/>
  <c r="M508" i="1" s="1"/>
  <c r="N508" i="1" s="1"/>
  <c r="O508" i="1" s="1"/>
  <c r="P508" i="1" s="1"/>
  <c r="F506" i="1" l="1"/>
  <c r="AD506" i="1"/>
  <c r="AF506" i="1" s="1"/>
  <c r="Q508" i="1"/>
  <c r="L509" i="1"/>
  <c r="M509" i="1" s="1"/>
  <c r="N509" i="1" s="1"/>
  <c r="O509" i="1" s="1"/>
  <c r="P509" i="1" s="1"/>
  <c r="H507" i="1"/>
  <c r="R507" i="1"/>
  <c r="F507" i="1" l="1"/>
  <c r="AD507" i="1"/>
  <c r="AF507" i="1" s="1"/>
  <c r="D507" i="1"/>
  <c r="U507" i="1" s="1"/>
  <c r="W507" i="1" s="1"/>
  <c r="Q509" i="1"/>
  <c r="L510" i="1"/>
  <c r="M510" i="1" s="1"/>
  <c r="N510" i="1" s="1"/>
  <c r="O510" i="1" s="1"/>
  <c r="P510" i="1" s="1"/>
  <c r="H508" i="1"/>
  <c r="R508" i="1"/>
  <c r="D508" i="1" l="1"/>
  <c r="U508" i="1" s="1"/>
  <c r="W508" i="1" s="1"/>
  <c r="F508" i="1"/>
  <c r="AD508" i="1"/>
  <c r="AF508" i="1" s="1"/>
  <c r="Q510" i="1"/>
  <c r="L511" i="1"/>
  <c r="M511" i="1" s="1"/>
  <c r="N511" i="1" s="1"/>
  <c r="O511" i="1" s="1"/>
  <c r="P511" i="1" s="1"/>
  <c r="H509" i="1"/>
  <c r="R509" i="1"/>
  <c r="D509" i="1" l="1"/>
  <c r="U509" i="1" s="1"/>
  <c r="W509" i="1" s="1"/>
  <c r="F509" i="1"/>
  <c r="AD509" i="1"/>
  <c r="AF509" i="1" s="1"/>
  <c r="Q511" i="1"/>
  <c r="L512" i="1"/>
  <c r="M512" i="1" s="1"/>
  <c r="N512" i="1" s="1"/>
  <c r="O512" i="1" s="1"/>
  <c r="P512" i="1" s="1"/>
  <c r="H510" i="1"/>
  <c r="R510" i="1"/>
  <c r="D510" i="1" l="1"/>
  <c r="U510" i="1" s="1"/>
  <c r="W510" i="1" s="1"/>
  <c r="F510" i="1"/>
  <c r="AD510" i="1"/>
  <c r="AF510" i="1" s="1"/>
  <c r="Q512" i="1"/>
  <c r="L513" i="1"/>
  <c r="M513" i="1" s="1"/>
  <c r="N513" i="1" s="1"/>
  <c r="O513" i="1" s="1"/>
  <c r="P513" i="1" s="1"/>
  <c r="H511" i="1"/>
  <c r="R511" i="1"/>
  <c r="D511" i="1" l="1"/>
  <c r="U511" i="1" s="1"/>
  <c r="W511" i="1" s="1"/>
  <c r="F511" i="1"/>
  <c r="AD511" i="1"/>
  <c r="AF511" i="1" s="1"/>
  <c r="Q513" i="1"/>
  <c r="L514" i="1"/>
  <c r="M514" i="1" s="1"/>
  <c r="N514" i="1" s="1"/>
  <c r="O514" i="1" s="1"/>
  <c r="P514" i="1" s="1"/>
  <c r="H512" i="1"/>
  <c r="R512" i="1"/>
  <c r="D512" i="1" l="1"/>
  <c r="U512" i="1" s="1"/>
  <c r="W512" i="1" s="1"/>
  <c r="F512" i="1"/>
  <c r="AD512" i="1"/>
  <c r="AF512" i="1" s="1"/>
  <c r="Q514" i="1"/>
  <c r="L515" i="1"/>
  <c r="M515" i="1" s="1"/>
  <c r="N515" i="1" s="1"/>
  <c r="O515" i="1" s="1"/>
  <c r="P515" i="1" s="1"/>
  <c r="H513" i="1"/>
  <c r="R513" i="1"/>
  <c r="F513" i="1" l="1"/>
  <c r="AD513" i="1"/>
  <c r="AF513" i="1" s="1"/>
  <c r="D513" i="1"/>
  <c r="U513" i="1" s="1"/>
  <c r="W513" i="1" s="1"/>
  <c r="Q515" i="1"/>
  <c r="L516" i="1"/>
  <c r="M516" i="1" s="1"/>
  <c r="N516" i="1" s="1"/>
  <c r="O516" i="1" s="1"/>
  <c r="P516" i="1" s="1"/>
  <c r="H514" i="1"/>
  <c r="R514" i="1"/>
  <c r="D514" i="1" l="1"/>
  <c r="U514" i="1" s="1"/>
  <c r="W514" i="1" s="1"/>
  <c r="F514" i="1"/>
  <c r="AD514" i="1"/>
  <c r="AF514" i="1" s="1"/>
  <c r="Q516" i="1"/>
  <c r="L517" i="1"/>
  <c r="M517" i="1" s="1"/>
  <c r="N517" i="1" s="1"/>
  <c r="O517" i="1" s="1"/>
  <c r="P517" i="1" s="1"/>
  <c r="H515" i="1"/>
  <c r="R515" i="1"/>
  <c r="D515" i="1" l="1"/>
  <c r="U515" i="1" s="1"/>
  <c r="W515" i="1" s="1"/>
  <c r="F515" i="1"/>
  <c r="AD515" i="1"/>
  <c r="AF515" i="1" s="1"/>
  <c r="Q517" i="1"/>
  <c r="L518" i="1"/>
  <c r="M518" i="1" s="1"/>
  <c r="N518" i="1" s="1"/>
  <c r="O518" i="1" s="1"/>
  <c r="P518" i="1" s="1"/>
  <c r="H516" i="1"/>
  <c r="R516" i="1"/>
  <c r="F516" i="1" l="1"/>
  <c r="AD516" i="1"/>
  <c r="AF516" i="1" s="1"/>
  <c r="D516" i="1"/>
  <c r="U516" i="1" s="1"/>
  <c r="W516" i="1" s="1"/>
  <c r="Q518" i="1"/>
  <c r="L519" i="1"/>
  <c r="M519" i="1" s="1"/>
  <c r="N519" i="1" s="1"/>
  <c r="O519" i="1" s="1"/>
  <c r="P519" i="1" s="1"/>
  <c r="H517" i="1"/>
  <c r="R517" i="1"/>
  <c r="F517" i="1" l="1"/>
  <c r="AD517" i="1"/>
  <c r="AF517" i="1" s="1"/>
  <c r="D517" i="1"/>
  <c r="U517" i="1" s="1"/>
  <c r="W517" i="1" s="1"/>
  <c r="Q519" i="1"/>
  <c r="L520" i="1"/>
  <c r="M520" i="1" s="1"/>
  <c r="N520" i="1" s="1"/>
  <c r="O520" i="1" s="1"/>
  <c r="P520" i="1" s="1"/>
  <c r="H518" i="1"/>
  <c r="R518" i="1"/>
  <c r="F518" i="1" l="1"/>
  <c r="AD518" i="1"/>
  <c r="AF518" i="1" s="1"/>
  <c r="D518" i="1"/>
  <c r="U518" i="1" s="1"/>
  <c r="W518" i="1" s="1"/>
  <c r="Q520" i="1"/>
  <c r="L521" i="1"/>
  <c r="M521" i="1" s="1"/>
  <c r="N521" i="1" s="1"/>
  <c r="O521" i="1" s="1"/>
  <c r="P521" i="1" s="1"/>
  <c r="H519" i="1"/>
  <c r="R519" i="1"/>
  <c r="D519" i="1" l="1"/>
  <c r="U519" i="1" s="1"/>
  <c r="W519" i="1" s="1"/>
  <c r="F519" i="1"/>
  <c r="AD519" i="1"/>
  <c r="AF519" i="1" s="1"/>
  <c r="Q521" i="1"/>
  <c r="L522" i="1"/>
  <c r="M522" i="1" s="1"/>
  <c r="N522" i="1" s="1"/>
  <c r="O522" i="1" s="1"/>
  <c r="P522" i="1" s="1"/>
  <c r="H520" i="1"/>
  <c r="R520" i="1"/>
  <c r="D520" i="1" s="1"/>
  <c r="U520" i="1" s="1"/>
  <c r="W520" i="1" s="1"/>
  <c r="F520" i="1" l="1"/>
  <c r="AD520" i="1"/>
  <c r="AF520" i="1" s="1"/>
  <c r="Q522" i="1"/>
  <c r="L523" i="1"/>
  <c r="M523" i="1" s="1"/>
  <c r="N523" i="1" s="1"/>
  <c r="O523" i="1" s="1"/>
  <c r="P523" i="1" s="1"/>
  <c r="H521" i="1"/>
  <c r="R521" i="1"/>
  <c r="D521" i="1" l="1"/>
  <c r="U521" i="1" s="1"/>
  <c r="W521" i="1" s="1"/>
  <c r="F521" i="1"/>
  <c r="AD521" i="1"/>
  <c r="AF521" i="1" s="1"/>
  <c r="Q523" i="1"/>
  <c r="L524" i="1"/>
  <c r="M524" i="1" s="1"/>
  <c r="N524" i="1" s="1"/>
  <c r="O524" i="1" s="1"/>
  <c r="P524" i="1" s="1"/>
  <c r="H522" i="1"/>
  <c r="R522" i="1"/>
  <c r="D522" i="1" l="1"/>
  <c r="U522" i="1" s="1"/>
  <c r="W522" i="1" s="1"/>
  <c r="F522" i="1"/>
  <c r="AD522" i="1"/>
  <c r="AF522" i="1" s="1"/>
  <c r="L525" i="1"/>
  <c r="M525" i="1" s="1"/>
  <c r="N525" i="1" s="1"/>
  <c r="O525" i="1" s="1"/>
  <c r="P525" i="1" s="1"/>
  <c r="Q524" i="1"/>
  <c r="H523" i="1"/>
  <c r="R523" i="1"/>
  <c r="F523" i="1" l="1"/>
  <c r="AD523" i="1"/>
  <c r="AF523" i="1" s="1"/>
  <c r="D523" i="1"/>
  <c r="U523" i="1" s="1"/>
  <c r="W523" i="1" s="1"/>
  <c r="H524" i="1"/>
  <c r="R524" i="1"/>
  <c r="Q525" i="1"/>
  <c r="L526" i="1"/>
  <c r="M526" i="1" s="1"/>
  <c r="N526" i="1" s="1"/>
  <c r="O526" i="1" s="1"/>
  <c r="P526" i="1" s="1"/>
  <c r="D524" i="1" l="1"/>
  <c r="U524" i="1" s="1"/>
  <c r="W524" i="1" s="1"/>
  <c r="F524" i="1"/>
  <c r="AD524" i="1"/>
  <c r="AF524" i="1" s="1"/>
  <c r="Q526" i="1"/>
  <c r="L527" i="1"/>
  <c r="M527" i="1" s="1"/>
  <c r="N527" i="1" s="1"/>
  <c r="O527" i="1" s="1"/>
  <c r="P527" i="1" s="1"/>
  <c r="H525" i="1"/>
  <c r="R525" i="1"/>
  <c r="D525" i="1" l="1"/>
  <c r="U525" i="1" s="1"/>
  <c r="W525" i="1" s="1"/>
  <c r="F525" i="1"/>
  <c r="AD525" i="1"/>
  <c r="AF525" i="1" s="1"/>
  <c r="Q527" i="1"/>
  <c r="L528" i="1"/>
  <c r="M528" i="1" s="1"/>
  <c r="N528" i="1" s="1"/>
  <c r="O528" i="1" s="1"/>
  <c r="P528" i="1" s="1"/>
  <c r="H526" i="1"/>
  <c r="R526" i="1"/>
  <c r="D526" i="1" l="1"/>
  <c r="U526" i="1" s="1"/>
  <c r="W526" i="1" s="1"/>
  <c r="F526" i="1"/>
  <c r="AD526" i="1"/>
  <c r="AF526" i="1" s="1"/>
  <c r="Q528" i="1"/>
  <c r="L529" i="1"/>
  <c r="M529" i="1" s="1"/>
  <c r="N529" i="1" s="1"/>
  <c r="O529" i="1" s="1"/>
  <c r="P529" i="1" s="1"/>
  <c r="H527" i="1"/>
  <c r="R527" i="1"/>
  <c r="D527" i="1" l="1"/>
  <c r="U527" i="1" s="1"/>
  <c r="W527" i="1" s="1"/>
  <c r="F527" i="1"/>
  <c r="AD527" i="1"/>
  <c r="AF527" i="1" s="1"/>
  <c r="Q529" i="1"/>
  <c r="L530" i="1"/>
  <c r="M530" i="1" s="1"/>
  <c r="N530" i="1" s="1"/>
  <c r="O530" i="1" s="1"/>
  <c r="P530" i="1" s="1"/>
  <c r="H528" i="1"/>
  <c r="R528" i="1"/>
  <c r="D528" i="1" l="1"/>
  <c r="U528" i="1" s="1"/>
  <c r="W528" i="1" s="1"/>
  <c r="F528" i="1"/>
  <c r="AD528" i="1"/>
  <c r="AF528" i="1" s="1"/>
  <c r="Q530" i="1"/>
  <c r="L531" i="1"/>
  <c r="M531" i="1" s="1"/>
  <c r="N531" i="1" s="1"/>
  <c r="O531" i="1" s="1"/>
  <c r="P531" i="1" s="1"/>
  <c r="H529" i="1"/>
  <c r="R529" i="1"/>
  <c r="D529" i="1" l="1"/>
  <c r="U529" i="1" s="1"/>
  <c r="W529" i="1" s="1"/>
  <c r="F529" i="1"/>
  <c r="AD529" i="1"/>
  <c r="AF529" i="1" s="1"/>
  <c r="Q531" i="1"/>
  <c r="L532" i="1"/>
  <c r="M532" i="1" s="1"/>
  <c r="N532" i="1" s="1"/>
  <c r="O532" i="1" s="1"/>
  <c r="P532" i="1" s="1"/>
  <c r="H530" i="1"/>
  <c r="R530" i="1"/>
  <c r="D530" i="1" l="1"/>
  <c r="U530" i="1" s="1"/>
  <c r="W530" i="1" s="1"/>
  <c r="F530" i="1"/>
  <c r="AD530" i="1"/>
  <c r="AF530" i="1" s="1"/>
  <c r="Q532" i="1"/>
  <c r="L533" i="1"/>
  <c r="M533" i="1" s="1"/>
  <c r="N533" i="1" s="1"/>
  <c r="O533" i="1" s="1"/>
  <c r="P533" i="1" s="1"/>
  <c r="H531" i="1"/>
  <c r="R531" i="1"/>
  <c r="D531" i="1" l="1"/>
  <c r="U531" i="1" s="1"/>
  <c r="W531" i="1" s="1"/>
  <c r="W129" i="1" s="1"/>
  <c r="B94" i="1" s="1"/>
  <c r="F531" i="1"/>
  <c r="AD531" i="1"/>
  <c r="U129" i="1"/>
  <c r="Q533" i="1"/>
  <c r="L534" i="1"/>
  <c r="M534" i="1" s="1"/>
  <c r="N534" i="1" s="1"/>
  <c r="O534" i="1" s="1"/>
  <c r="P534" i="1" s="1"/>
  <c r="H532" i="1"/>
  <c r="F532" i="1" s="1"/>
  <c r="R532" i="1"/>
  <c r="D532" i="1" l="1"/>
  <c r="AF531" i="1"/>
  <c r="AF129" i="1" s="1"/>
  <c r="AF128" i="1" s="1"/>
  <c r="B106" i="1" s="1"/>
  <c r="AD129" i="1"/>
  <c r="Q534" i="1"/>
  <c r="L535" i="1"/>
  <c r="M535" i="1" s="1"/>
  <c r="N535" i="1" s="1"/>
  <c r="O535" i="1" s="1"/>
  <c r="P535" i="1" s="1"/>
  <c r="H533" i="1"/>
  <c r="F533" i="1" s="1"/>
  <c r="R533" i="1"/>
  <c r="D533" i="1" l="1"/>
  <c r="Q535" i="1"/>
  <c r="L536" i="1"/>
  <c r="M536" i="1" s="1"/>
  <c r="N536" i="1" s="1"/>
  <c r="O536" i="1" s="1"/>
  <c r="P536" i="1" s="1"/>
  <c r="H534" i="1"/>
  <c r="F534" i="1" s="1"/>
  <c r="R534" i="1"/>
  <c r="D534" i="1" l="1"/>
  <c r="Q536" i="1"/>
  <c r="L537" i="1"/>
  <c r="M537" i="1" s="1"/>
  <c r="N537" i="1" s="1"/>
  <c r="O537" i="1" s="1"/>
  <c r="P537" i="1" s="1"/>
  <c r="H535" i="1"/>
  <c r="F535" i="1" s="1"/>
  <c r="R535" i="1"/>
  <c r="D535" i="1" l="1"/>
  <c r="Q537" i="1"/>
  <c r="L538" i="1"/>
  <c r="M538" i="1" s="1"/>
  <c r="N538" i="1" s="1"/>
  <c r="O538" i="1" s="1"/>
  <c r="P538" i="1" s="1"/>
  <c r="H536" i="1"/>
  <c r="F536" i="1" s="1"/>
  <c r="R536" i="1"/>
  <c r="D536" i="1" l="1"/>
  <c r="Q538" i="1"/>
  <c r="L539" i="1"/>
  <c r="M539" i="1" s="1"/>
  <c r="N539" i="1" s="1"/>
  <c r="O539" i="1" s="1"/>
  <c r="P539" i="1" s="1"/>
  <c r="H537" i="1"/>
  <c r="F537" i="1" s="1"/>
  <c r="R537" i="1"/>
  <c r="D537" i="1" l="1"/>
  <c r="Q539" i="1"/>
  <c r="L540" i="1"/>
  <c r="M540" i="1" s="1"/>
  <c r="N540" i="1" s="1"/>
  <c r="O540" i="1" s="1"/>
  <c r="P540" i="1" s="1"/>
  <c r="H538" i="1"/>
  <c r="F538" i="1" s="1"/>
  <c r="R538" i="1"/>
  <c r="D538" i="1" l="1"/>
  <c r="Q540" i="1"/>
  <c r="L541" i="1"/>
  <c r="M541" i="1" s="1"/>
  <c r="N541" i="1" s="1"/>
  <c r="O541" i="1" s="1"/>
  <c r="P541" i="1" s="1"/>
  <c r="H539" i="1"/>
  <c r="F539" i="1" s="1"/>
  <c r="R539" i="1"/>
  <c r="D539" i="1" l="1"/>
  <c r="Q541" i="1"/>
  <c r="L542" i="1"/>
  <c r="M542" i="1" s="1"/>
  <c r="N542" i="1" s="1"/>
  <c r="O542" i="1" s="1"/>
  <c r="P542" i="1" s="1"/>
  <c r="H540" i="1"/>
  <c r="F540" i="1" s="1"/>
  <c r="R540" i="1"/>
  <c r="D540" i="1" l="1"/>
  <c r="L543" i="1"/>
  <c r="M543" i="1" s="1"/>
  <c r="N543" i="1" s="1"/>
  <c r="O543" i="1" s="1"/>
  <c r="P543" i="1" s="1"/>
  <c r="Q542" i="1"/>
  <c r="H541" i="1"/>
  <c r="F541" i="1" s="1"/>
  <c r="R541" i="1"/>
  <c r="D541" i="1" l="1"/>
  <c r="H542" i="1"/>
  <c r="F542" i="1" s="1"/>
  <c r="R542" i="1"/>
  <c r="Q543" i="1"/>
  <c r="L544" i="1"/>
  <c r="M544" i="1" s="1"/>
  <c r="N544" i="1" s="1"/>
  <c r="O544" i="1" s="1"/>
  <c r="P544" i="1" s="1"/>
  <c r="D542" i="1" l="1"/>
  <c r="Q544" i="1"/>
  <c r="L545" i="1"/>
  <c r="M545" i="1" s="1"/>
  <c r="N545" i="1" s="1"/>
  <c r="O545" i="1" s="1"/>
  <c r="P545" i="1" s="1"/>
  <c r="H543" i="1"/>
  <c r="F543" i="1" s="1"/>
  <c r="R543" i="1"/>
  <c r="D543" i="1" l="1"/>
  <c r="Q545" i="1"/>
  <c r="L546" i="1"/>
  <c r="M546" i="1" s="1"/>
  <c r="N546" i="1" s="1"/>
  <c r="O546" i="1" s="1"/>
  <c r="P546" i="1" s="1"/>
  <c r="H544" i="1"/>
  <c r="F544" i="1" s="1"/>
  <c r="R544" i="1"/>
  <c r="D544" i="1" l="1"/>
  <c r="Q546" i="1"/>
  <c r="L547" i="1"/>
  <c r="M547" i="1" s="1"/>
  <c r="N547" i="1" s="1"/>
  <c r="O547" i="1" s="1"/>
  <c r="P547" i="1" s="1"/>
  <c r="H545" i="1"/>
  <c r="F545" i="1" s="1"/>
  <c r="R545" i="1"/>
  <c r="D545" i="1" l="1"/>
  <c r="Q547" i="1"/>
  <c r="L548" i="1"/>
  <c r="M548" i="1" s="1"/>
  <c r="N548" i="1" s="1"/>
  <c r="O548" i="1" s="1"/>
  <c r="P548" i="1" s="1"/>
  <c r="H546" i="1"/>
  <c r="F546" i="1" s="1"/>
  <c r="R546" i="1"/>
  <c r="D546" i="1" l="1"/>
  <c r="Q548" i="1"/>
  <c r="L549" i="1"/>
  <c r="M549" i="1" s="1"/>
  <c r="N549" i="1" s="1"/>
  <c r="O549" i="1" s="1"/>
  <c r="P549" i="1" s="1"/>
  <c r="H547" i="1"/>
  <c r="F547" i="1" s="1"/>
  <c r="R547" i="1"/>
  <c r="D547" i="1" l="1"/>
  <c r="L550" i="1"/>
  <c r="M550" i="1" s="1"/>
  <c r="N550" i="1" s="1"/>
  <c r="O550" i="1" s="1"/>
  <c r="P550" i="1" s="1"/>
  <c r="Q549" i="1"/>
  <c r="H548" i="1"/>
  <c r="F548" i="1" s="1"/>
  <c r="R548" i="1"/>
  <c r="D548" i="1" l="1"/>
  <c r="H549" i="1"/>
  <c r="F549" i="1" s="1"/>
  <c r="R549" i="1"/>
  <c r="Q550" i="1"/>
  <c r="L551" i="1"/>
  <c r="M551" i="1" s="1"/>
  <c r="N551" i="1" s="1"/>
  <c r="O551" i="1" s="1"/>
  <c r="P551" i="1" s="1"/>
  <c r="D549" i="1" l="1"/>
  <c r="L552" i="1"/>
  <c r="M552" i="1" s="1"/>
  <c r="N552" i="1" s="1"/>
  <c r="O552" i="1" s="1"/>
  <c r="P552" i="1" s="1"/>
  <c r="Q551" i="1"/>
  <c r="H550" i="1"/>
  <c r="F550" i="1" s="1"/>
  <c r="R550" i="1"/>
  <c r="D550" i="1" l="1"/>
  <c r="H551" i="1"/>
  <c r="F551" i="1" s="1"/>
  <c r="R551" i="1"/>
  <c r="L553" i="1"/>
  <c r="M553" i="1" s="1"/>
  <c r="N553" i="1" s="1"/>
  <c r="O553" i="1" s="1"/>
  <c r="P553" i="1" s="1"/>
  <c r="Q552" i="1"/>
  <c r="D551" i="1" l="1"/>
  <c r="H552" i="1"/>
  <c r="F552" i="1" s="1"/>
  <c r="R552" i="1"/>
  <c r="Q553" i="1"/>
  <c r="L554" i="1"/>
  <c r="M554" i="1" s="1"/>
  <c r="N554" i="1" s="1"/>
  <c r="O554" i="1" s="1"/>
  <c r="P554" i="1" s="1"/>
  <c r="D552" i="1" l="1"/>
  <c r="Q554" i="1"/>
  <c r="L555" i="1"/>
  <c r="M555" i="1" s="1"/>
  <c r="N555" i="1" s="1"/>
  <c r="O555" i="1" s="1"/>
  <c r="P555" i="1" s="1"/>
  <c r="H553" i="1"/>
  <c r="F553" i="1" s="1"/>
  <c r="R553" i="1"/>
  <c r="D553" i="1" l="1"/>
  <c r="L556" i="1"/>
  <c r="M556" i="1" s="1"/>
  <c r="N556" i="1" s="1"/>
  <c r="O556" i="1" s="1"/>
  <c r="P556" i="1" s="1"/>
  <c r="Q555" i="1"/>
  <c r="H554" i="1"/>
  <c r="F554" i="1" s="1"/>
  <c r="R554" i="1"/>
  <c r="D554" i="1" l="1"/>
  <c r="H555" i="1"/>
  <c r="F555" i="1" s="1"/>
  <c r="R555" i="1"/>
  <c r="Q556" i="1"/>
  <c r="L557" i="1"/>
  <c r="M557" i="1" s="1"/>
  <c r="N557" i="1" s="1"/>
  <c r="O557" i="1" s="1"/>
  <c r="P557" i="1" s="1"/>
  <c r="D555" i="1" l="1"/>
  <c r="L558" i="1"/>
  <c r="M558" i="1" s="1"/>
  <c r="N558" i="1" s="1"/>
  <c r="O558" i="1" s="1"/>
  <c r="P558" i="1" s="1"/>
  <c r="Q557" i="1"/>
  <c r="H556" i="1"/>
  <c r="F556" i="1" s="1"/>
  <c r="R556" i="1"/>
  <c r="D556" i="1" l="1"/>
  <c r="H557" i="1"/>
  <c r="F557" i="1" s="1"/>
  <c r="R557" i="1"/>
  <c r="D557" i="1" s="1"/>
  <c r="Q558" i="1"/>
  <c r="L559" i="1"/>
  <c r="M559" i="1" s="1"/>
  <c r="N559" i="1" s="1"/>
  <c r="O559" i="1" s="1"/>
  <c r="P559" i="1" s="1"/>
  <c r="H558" i="1" l="1"/>
  <c r="F558" i="1" s="1"/>
  <c r="R558" i="1"/>
  <c r="D558" i="1" s="1"/>
  <c r="L560" i="1"/>
  <c r="M560" i="1" s="1"/>
  <c r="N560" i="1" s="1"/>
  <c r="O560" i="1" s="1"/>
  <c r="P560" i="1" s="1"/>
  <c r="Q559" i="1"/>
  <c r="Q560" i="1" l="1"/>
  <c r="L561" i="1"/>
  <c r="M561" i="1" s="1"/>
  <c r="N561" i="1" s="1"/>
  <c r="O561" i="1" s="1"/>
  <c r="P561" i="1" s="1"/>
  <c r="H559" i="1"/>
  <c r="F559" i="1" s="1"/>
  <c r="R559" i="1"/>
  <c r="D559" i="1" l="1"/>
  <c r="L562" i="1"/>
  <c r="M562" i="1" s="1"/>
  <c r="N562" i="1" s="1"/>
  <c r="O562" i="1" s="1"/>
  <c r="P562" i="1" s="1"/>
  <c r="Q561" i="1"/>
  <c r="H560" i="1"/>
  <c r="F560" i="1" s="1"/>
  <c r="R560" i="1"/>
  <c r="D560" i="1" l="1"/>
  <c r="H561" i="1"/>
  <c r="F561" i="1" s="1"/>
  <c r="R561" i="1"/>
  <c r="L563" i="1"/>
  <c r="M563" i="1" s="1"/>
  <c r="N563" i="1" s="1"/>
  <c r="O563" i="1" s="1"/>
  <c r="P563" i="1" s="1"/>
  <c r="Q562" i="1"/>
  <c r="D561" i="1" l="1"/>
  <c r="H562" i="1"/>
  <c r="F562" i="1" s="1"/>
  <c r="R562" i="1"/>
  <c r="Q563" i="1"/>
  <c r="L564" i="1"/>
  <c r="M564" i="1" s="1"/>
  <c r="N564" i="1" s="1"/>
  <c r="O564" i="1" s="1"/>
  <c r="P564" i="1" s="1"/>
  <c r="D562" i="1" l="1"/>
  <c r="L565" i="1"/>
  <c r="M565" i="1" s="1"/>
  <c r="N565" i="1" s="1"/>
  <c r="O565" i="1" s="1"/>
  <c r="P565" i="1" s="1"/>
  <c r="Q564" i="1"/>
  <c r="H563" i="1"/>
  <c r="F563" i="1" s="1"/>
  <c r="R563" i="1"/>
  <c r="D563" i="1" l="1"/>
  <c r="H564" i="1"/>
  <c r="F564" i="1" s="1"/>
  <c r="R564" i="1"/>
  <c r="Q565" i="1"/>
  <c r="L566" i="1"/>
  <c r="M566" i="1" s="1"/>
  <c r="N566" i="1" s="1"/>
  <c r="O566" i="1" s="1"/>
  <c r="P566" i="1" s="1"/>
  <c r="D564" i="1" l="1"/>
  <c r="Q566" i="1"/>
  <c r="L567" i="1"/>
  <c r="M567" i="1" s="1"/>
  <c r="N567" i="1" s="1"/>
  <c r="O567" i="1" s="1"/>
  <c r="P567" i="1" s="1"/>
  <c r="H565" i="1"/>
  <c r="F565" i="1" s="1"/>
  <c r="R565" i="1"/>
  <c r="D565" i="1" l="1"/>
  <c r="L568" i="1"/>
  <c r="M568" i="1" s="1"/>
  <c r="N568" i="1" s="1"/>
  <c r="O568" i="1" s="1"/>
  <c r="P568" i="1" s="1"/>
  <c r="Q567" i="1"/>
  <c r="H566" i="1"/>
  <c r="F566" i="1" s="1"/>
  <c r="R566" i="1"/>
  <c r="D566" i="1" l="1"/>
  <c r="H567" i="1"/>
  <c r="F567" i="1" s="1"/>
  <c r="R567" i="1"/>
  <c r="Q568" i="1"/>
  <c r="L569" i="1"/>
  <c r="M569" i="1" s="1"/>
  <c r="N569" i="1" s="1"/>
  <c r="O569" i="1" s="1"/>
  <c r="P569" i="1" s="1"/>
  <c r="D567" i="1" l="1"/>
  <c r="L570" i="1"/>
  <c r="M570" i="1" s="1"/>
  <c r="N570" i="1" s="1"/>
  <c r="O570" i="1" s="1"/>
  <c r="P570" i="1" s="1"/>
  <c r="Q569" i="1"/>
  <c r="H568" i="1"/>
  <c r="F568" i="1" s="1"/>
  <c r="R568" i="1"/>
  <c r="D568" i="1" l="1"/>
  <c r="H569" i="1"/>
  <c r="F569" i="1" s="1"/>
  <c r="R569" i="1"/>
  <c r="Q570" i="1"/>
  <c r="L571" i="1"/>
  <c r="M571" i="1" s="1"/>
  <c r="N571" i="1" s="1"/>
  <c r="O571" i="1" s="1"/>
  <c r="P571" i="1" s="1"/>
  <c r="D569" i="1" l="1"/>
  <c r="Q571" i="1"/>
  <c r="L572" i="1"/>
  <c r="M572" i="1" s="1"/>
  <c r="N572" i="1" s="1"/>
  <c r="O572" i="1" s="1"/>
  <c r="P572" i="1" s="1"/>
  <c r="H570" i="1"/>
  <c r="F570" i="1" s="1"/>
  <c r="R570" i="1"/>
  <c r="D570" i="1" l="1"/>
  <c r="Q572" i="1"/>
  <c r="L573" i="1"/>
  <c r="M573" i="1" s="1"/>
  <c r="N573" i="1" s="1"/>
  <c r="O573" i="1" s="1"/>
  <c r="P573" i="1" s="1"/>
  <c r="H571" i="1"/>
  <c r="F571" i="1" s="1"/>
  <c r="R571" i="1"/>
  <c r="D571" i="1" l="1"/>
  <c r="Q573" i="1"/>
  <c r="L574" i="1"/>
  <c r="M574" i="1" s="1"/>
  <c r="N574" i="1" s="1"/>
  <c r="O574" i="1" s="1"/>
  <c r="P574" i="1" s="1"/>
  <c r="H572" i="1"/>
  <c r="F572" i="1" s="1"/>
  <c r="R572" i="1"/>
  <c r="D572" i="1" l="1"/>
  <c r="L575" i="1"/>
  <c r="M575" i="1" s="1"/>
  <c r="N575" i="1" s="1"/>
  <c r="O575" i="1" s="1"/>
  <c r="P575" i="1" s="1"/>
  <c r="Q574" i="1"/>
  <c r="H573" i="1"/>
  <c r="F573" i="1" s="1"/>
  <c r="R573" i="1"/>
  <c r="D573" i="1" l="1"/>
  <c r="H574" i="1"/>
  <c r="F574" i="1" s="1"/>
  <c r="R574" i="1"/>
  <c r="Q575" i="1"/>
  <c r="L576" i="1"/>
  <c r="M576" i="1" s="1"/>
  <c r="N576" i="1" s="1"/>
  <c r="O576" i="1" s="1"/>
  <c r="P576" i="1" s="1"/>
  <c r="D574" i="1" l="1"/>
  <c r="Q576" i="1"/>
  <c r="L577" i="1"/>
  <c r="M577" i="1" s="1"/>
  <c r="N577" i="1" s="1"/>
  <c r="O577" i="1" s="1"/>
  <c r="P577" i="1" s="1"/>
  <c r="H575" i="1"/>
  <c r="F575" i="1" s="1"/>
  <c r="R575" i="1"/>
  <c r="D575" i="1" l="1"/>
  <c r="L578" i="1"/>
  <c r="M578" i="1" s="1"/>
  <c r="N578" i="1" s="1"/>
  <c r="O578" i="1" s="1"/>
  <c r="P578" i="1" s="1"/>
  <c r="Q577" i="1"/>
  <c r="H576" i="1"/>
  <c r="F576" i="1" s="1"/>
  <c r="R576" i="1"/>
  <c r="D576" i="1" l="1"/>
  <c r="H577" i="1"/>
  <c r="F577" i="1" s="1"/>
  <c r="R577" i="1"/>
  <c r="Q578" i="1"/>
  <c r="L579" i="1"/>
  <c r="M579" i="1" s="1"/>
  <c r="N579" i="1" s="1"/>
  <c r="O579" i="1" s="1"/>
  <c r="P579" i="1" s="1"/>
  <c r="D577" i="1" l="1"/>
  <c r="Q579" i="1"/>
  <c r="L580" i="1"/>
  <c r="M580" i="1" s="1"/>
  <c r="N580" i="1" s="1"/>
  <c r="O580" i="1" s="1"/>
  <c r="P580" i="1" s="1"/>
  <c r="H578" i="1"/>
  <c r="F578" i="1" s="1"/>
  <c r="R578" i="1"/>
  <c r="D578" i="1" l="1"/>
  <c r="Q580" i="1"/>
  <c r="L581" i="1"/>
  <c r="M581" i="1" s="1"/>
  <c r="N581" i="1" s="1"/>
  <c r="O581" i="1" s="1"/>
  <c r="P581" i="1" s="1"/>
  <c r="H579" i="1"/>
  <c r="F579" i="1" s="1"/>
  <c r="R579" i="1"/>
  <c r="D579" i="1" s="1"/>
  <c r="Q581" i="1" l="1"/>
  <c r="R581" i="1" s="1"/>
  <c r="P128" i="1"/>
  <c r="P127" i="1"/>
  <c r="H581" i="1"/>
  <c r="F581" i="1" s="1"/>
  <c r="H580" i="1"/>
  <c r="F580" i="1" s="1"/>
  <c r="R580" i="1"/>
  <c r="D581" i="1" l="1"/>
  <c r="D580" i="1"/>
  <c r="P129" i="1"/>
  <c r="Q128" i="1"/>
  <c r="Q127" i="1"/>
  <c r="D128" i="1"/>
  <c r="D127" i="1"/>
  <c r="H128" i="1"/>
  <c r="H127" i="1"/>
  <c r="B107" i="1" l="1"/>
  <c r="B95" i="1"/>
  <c r="Q129" i="1"/>
  <c r="D129" i="1"/>
  <c r="H129" i="1"/>
  <c r="F128" i="1"/>
  <c r="F127" i="1"/>
  <c r="F129" i="1" l="1"/>
</calcChain>
</file>

<file path=xl/sharedStrings.xml><?xml version="1.0" encoding="utf-8"?>
<sst xmlns="http://schemas.openxmlformats.org/spreadsheetml/2006/main" count="303" uniqueCount="247">
  <si>
    <t>VCC</t>
  </si>
  <si>
    <t>dVBE/dT</t>
  </si>
  <si>
    <t>B+1</t>
  </si>
  <si>
    <t>B/(B+1)</t>
  </si>
  <si>
    <t>VCQ</t>
  </si>
  <si>
    <t>IEQ</t>
  </si>
  <si>
    <t>VBQ</t>
  </si>
  <si>
    <t>VEQ</t>
  </si>
  <si>
    <t>VT</t>
  </si>
  <si>
    <t>samples per cycle</t>
  </si>
  <si>
    <t>w</t>
  </si>
  <si>
    <t>dt</t>
  </si>
  <si>
    <t>Simulation pre calculations</t>
  </si>
  <si>
    <t>RS||RB</t>
  </si>
  <si>
    <t>Vrms, signal Thevinin</t>
  </si>
  <si>
    <t>Time</t>
  </si>
  <si>
    <t>re</t>
  </si>
  <si>
    <t>IE (dyn.)</t>
  </si>
  <si>
    <t>VC (dyn.)</t>
  </si>
  <si>
    <t>VB (dyn.)</t>
  </si>
  <si>
    <t>VE (dyn.)</t>
  </si>
  <si>
    <t>Vsignal</t>
  </si>
  <si>
    <t>VC (raw)</t>
  </si>
  <si>
    <t>ICQ</t>
  </si>
  <si>
    <t>IBQ</t>
  </si>
  <si>
    <t>Joules/kelvin, k, Boltzmann's constant</t>
  </si>
  <si>
    <t>volts, VT, thermal voltage</t>
  </si>
  <si>
    <t>q, magnitude of electron charge</t>
  </si>
  <si>
    <t>kelvins, temperature</t>
  </si>
  <si>
    <t>volts, Eg, bandgap voltage, typically 1.24</t>
  </si>
  <si>
    <t>Calculations:</t>
  </si>
  <si>
    <t>deg. C, junction temperature at which above measurements made</t>
  </si>
  <si>
    <t>kelvins</t>
  </si>
  <si>
    <t>dVBE/dT calculation:</t>
  </si>
  <si>
    <t>Operating data to specific transistor:</t>
  </si>
  <si>
    <t>nVT</t>
  </si>
  <si>
    <t>Is =IK*exp(-Eg/nVT)</t>
  </si>
  <si>
    <t>VBE:</t>
  </si>
  <si>
    <t>Iteration:</t>
  </si>
  <si>
    <t>Rin</t>
  </si>
  <si>
    <t>Ro</t>
  </si>
  <si>
    <t>Av</t>
  </si>
  <si>
    <t>Avl</t>
  </si>
  <si>
    <t>Pgain</t>
  </si>
  <si>
    <t>dB Pgain</t>
  </si>
  <si>
    <t>rbt</t>
  </si>
  <si>
    <t>ret</t>
  </si>
  <si>
    <t>1/R</t>
  </si>
  <si>
    <t>Is/nVT</t>
  </si>
  <si>
    <t>VA</t>
  </si>
  <si>
    <t>VBE1</t>
  </si>
  <si>
    <t>VBE2</t>
  </si>
  <si>
    <t>VBE3</t>
  </si>
  <si>
    <t>VBE4</t>
  </si>
  <si>
    <t>VBE5</t>
  </si>
  <si>
    <t>amplifier circuits using a single power supply voltage and standard voltage divider biasing,</t>
  </si>
  <si>
    <t>RB1 and RB2, with an emitter resistor, RE, collector resistor, RC, and an AC coupled shunt</t>
  </si>
  <si>
    <t>resistor, RE1, in shunt with RE for setting common-emitter gain.  The simulation does not</t>
  </si>
  <si>
    <t>distinguish between common-emitter and common-collector circuits and the result is</t>
  </si>
  <si>
    <t>Instructions:</t>
  </si>
  <si>
    <t>deg. C, temperature of simulation</t>
  </si>
  <si>
    <t>Temperature adjusted beta</t>
  </si>
  <si>
    <t>Beta at 25 C</t>
  </si>
  <si>
    <t>RS, source resistance of input signal</t>
  </si>
  <si>
    <t>RE, emitter resistor to ground</t>
  </si>
  <si>
    <t>VCC, power supply voltage</t>
  </si>
  <si>
    <t>Sine ref.</t>
  </si>
  <si>
    <t>Distortion</t>
  </si>
  <si>
    <t>%distorion</t>
  </si>
  <si>
    <t>VCEsat -- use nominally 0.2 volts -- distinguishs VC &amp; VE on plot when in saturation.</t>
  </si>
  <si>
    <t>Analysis: First establish transistor characteristic at given temperature</t>
  </si>
  <si>
    <t>Analysis: Next determine bias condition</t>
  </si>
  <si>
    <t>Analysis:  Continue bias condition calculations</t>
  </si>
  <si>
    <t>Use Newton's method to establish true VBE at given temperature and current</t>
  </si>
  <si>
    <t>Analysis: Prepare for impedance and gain calculations</t>
  </si>
  <si>
    <t>Max:</t>
  </si>
  <si>
    <t>Min:</t>
  </si>
  <si>
    <t>Vpp:</t>
  </si>
  <si>
    <t>Vrms delivered to load</t>
  </si>
  <si>
    <t>Watts delivered to load</t>
  </si>
  <si>
    <t>% distortion</t>
  </si>
  <si>
    <t>VBB' = VBQ + IBQ*RB'</t>
  </si>
  <si>
    <t>VEE' = VEQ - IEQ*RE'</t>
  </si>
  <si>
    <t>RE + RB/(B+1)</t>
  </si>
  <si>
    <t>R = RE' + RB'/(B+1)</t>
  </si>
  <si>
    <t>Vrms</t>
  </si>
  <si>
    <t>Newton iterations</t>
  </si>
  <si>
    <t>User input cells are in bold red italic with light green background.  Other cells are protected.</t>
  </si>
  <si>
    <t>VBE from 8th iteration above</t>
  </si>
  <si>
    <t>RS||RB -- (RB') -- signal Thevinin resistance</t>
  </si>
  <si>
    <t>RE||RE1 -- (RE')</t>
  </si>
  <si>
    <t>RC||RL  -- (RC')</t>
  </si>
  <si>
    <t>determined by the user selected components.  Some circuits could be simultaneously both.</t>
  </si>
  <si>
    <t>For simplicity not every aspect is simulated but the nonlinear results are fairly close to true.</t>
  </si>
  <si>
    <t>written by Kenneth A. Kuhn   Nov. 24, 2013</t>
  </si>
  <si>
    <t>deg. C, different temperature</t>
  </si>
  <si>
    <t>Significant calculation results are shown in bold green.</t>
  </si>
  <si>
    <t>Small signal calculations for common-emitter:</t>
  </si>
  <si>
    <t>Small signal calculations for common-collector:</t>
  </si>
  <si>
    <t>Hz</t>
  </si>
  <si>
    <t>NPN Transistor physical data:</t>
  </si>
  <si>
    <t>volts, VBE at specified (below) emitter current and temperature</t>
  </si>
  <si>
    <t>amperes, specified emitter IEQ</t>
  </si>
  <si>
    <t>amperes, IK = Is / exp(-Eg/(nVT))</t>
  </si>
  <si>
    <t>VCQ (raw)</t>
  </si>
  <si>
    <t>VCQ for simulation</t>
  </si>
  <si>
    <t>This spreadsheet simulates the operation of common-emitter and common-collector NPN BJT</t>
  </si>
  <si>
    <t>n, junction constant (typically 1.0 for transistors)</t>
  </si>
  <si>
    <t>IE (dyn.) computed using VBE in exponential equation</t>
  </si>
  <si>
    <t>VC (dyn.) = larger of VC (raw) or VE (dyn.) plus VCE_sat</t>
  </si>
  <si>
    <t>VB (dyn.) computed by adding VEQ (dyn.) to VBE</t>
  </si>
  <si>
    <t>VCC' = VCQ + ICQ*RC'</t>
  </si>
  <si>
    <t>Vsignal Thevinin peak -- used for generating applied sine wave</t>
  </si>
  <si>
    <t>The following are not simulated:</t>
  </si>
  <si>
    <t>This parameter is user adjustable but you will probably always use 1.0.</t>
  </si>
  <si>
    <t>This parameter is user adjustable but you will probably always use 1.24.</t>
  </si>
  <si>
    <t>These three parameters inform the simulation as to how to "build" the transistor.</t>
  </si>
  <si>
    <t>You can enter data taken from a specific transistor of interest (or from data sheet).</t>
  </si>
  <si>
    <t>amperes, Is at above temperature</t>
  </si>
  <si>
    <t>The result of these calculations is the temperature sensistivity of the forward biased</t>
  </si>
  <si>
    <t>base-emitter junction in the simulation.  This is provided for reference only and is not used</t>
  </si>
  <si>
    <t>anywhere in the simulation.  The value only applies to the test current above.  For different</t>
  </si>
  <si>
    <t>emitter currents the value will change a bit but will always be in the general region of</t>
  </si>
  <si>
    <t>negative 2 mV per C.</t>
  </si>
  <si>
    <t>Transistor parameters, beta and Is, in the model will be adjusted for the user specified</t>
  </si>
  <si>
    <t>temperature.</t>
  </si>
  <si>
    <t>This parameter is real and also aids in reading the waveform plots in separating VC (dyn) from</t>
  </si>
  <si>
    <t>VE (dyn) when the transistor is in voltage saturation.</t>
  </si>
  <si>
    <t>These are the standard small signal analytical calculations.</t>
  </si>
  <si>
    <t>VCQ is modified if the above calculations place it in an impossible region (less than VE).</t>
  </si>
  <si>
    <t>With this modification the simulation can still provide good (if not perfect) results.</t>
  </si>
  <si>
    <t>distortion is negligibly small (well under 1%).</t>
  </si>
  <si>
    <t>small signal dynamic emitter resistance</t>
  </si>
  <si>
    <t>This is the true rms voltage (small or large signal) delivered to the load.</t>
  </si>
  <si>
    <t>This is the true power delivered to the load.</t>
  </si>
  <si>
    <t>This is the distortion of the sine wave voltage to the load. See CE distortion tab for waveform.</t>
  </si>
  <si>
    <t>Correct value of Is and VBE at simulation temperature.</t>
  </si>
  <si>
    <t>Beta increase with simulation temperature.</t>
  </si>
  <si>
    <t>The following are simulated:</t>
  </si>
  <si>
    <t>The Early effect.</t>
  </si>
  <si>
    <t>Beta variation with current.</t>
  </si>
  <si>
    <t>Forward conduction of base-collector junction from high amplitude Vsignal.</t>
  </si>
  <si>
    <t>This is the distortion of the sine wave voltage to the load. See CC distortion tab for waveform.</t>
  </si>
  <si>
    <t>(for reference, at above current, not used in the simulation)</t>
  </si>
  <si>
    <t>Large signal non-linear collector and emitter currents.</t>
  </si>
  <si>
    <t>Collector-emitter voltage saturation -- not perfect but adequate.</t>
  </si>
  <si>
    <t>Comments:</t>
  </si>
  <si>
    <t>The dynamic simulation is performed by replacing the capacitors with DC voltage sources</t>
  </si>
  <si>
    <t>adjusted so that DC currents are true when Vsignal is zero.  This works with good accuracy</t>
  </si>
  <si>
    <t>provided that the input, Vsignal, is not excessively high in amplitude so that DC operating</t>
  </si>
  <si>
    <t>points are significantly altered.  The resistance associated with each of the modified sources,</t>
  </si>
  <si>
    <t>VBB', VEE', and VCC' is the AC Thevinin equivalent.  Then, when Vsignal is at zero, the DC</t>
  </si>
  <si>
    <t>conditions of the circuit are exactly per the normal analysis calculations.  The dynamic voltages</t>
  </si>
  <si>
    <t xml:space="preserve">"see" the AC resistances and those compute correctly as well.  </t>
  </si>
  <si>
    <t>VBE = true value using Newton iteration on VA and R</t>
  </si>
  <si>
    <t>With this simulator the student can perform a variety of experiments and observe results that</t>
  </si>
  <si>
    <t>are close to what would be seen with laboratory measurements.  Examples of experiments:</t>
  </si>
  <si>
    <t>Observe the effects of temperature on a given circuit.</t>
  </si>
  <si>
    <t>Test a design for temperature stability by observing VCQ at two temperatures.</t>
  </si>
  <si>
    <t>Test a design for beta independence by observing VCQ at high and low beta.</t>
  </si>
  <si>
    <t>Test designs for highest gain small signal output.</t>
  </si>
  <si>
    <t>Test designs for large signal output with least distortion.</t>
  </si>
  <si>
    <t>Observe how output becomes non-linear as signal amplitude increases.</t>
  </si>
  <si>
    <t>One interesting circuit known as a phase splitter is simultaneously a common-emitter and</t>
  </si>
  <si>
    <t>common-collector circuit with the outputs phase inverted.  The voltage gain is set to be less</t>
  </si>
  <si>
    <t>than 1.0, typically in the 0.9 range, and the two outputs, one from the collector and one from</t>
  </si>
  <si>
    <t>the emitter are designed to have identical amplitudes.  What would be RE1 in a common-</t>
  </si>
  <si>
    <t>emitter amplifier is the load resistance for the non-inverinting output.  One design goal is to</t>
  </si>
  <si>
    <t>determine the optimum bias voltages for VCQ and VEQ that maximize linear signal swing.</t>
  </si>
  <si>
    <t>Explore/verify optimum bias levels for maximum linear output signal swing.</t>
  </si>
  <si>
    <t>Confirm a hand analysis or design for either common-emitter or common-collector.</t>
  </si>
  <si>
    <t>Explore the effects of adjusting resistor values.</t>
  </si>
  <si>
    <t>This spreadsheet is best used on a wide-screen monitor with zoom set to ~100%.</t>
  </si>
  <si>
    <t>Observe the effect of beta variation on a given circuit.</t>
  </si>
  <si>
    <t>Vrms, Vsignal open circuit sine wave</t>
  </si>
  <si>
    <t>These cells are used for the CE distortion waveform tab</t>
  </si>
  <si>
    <t>These cells are used for the CC distortion waveform tab</t>
  </si>
  <si>
    <t>These cells are most of the simulation calculations</t>
  </si>
  <si>
    <t>There are four horizontal lines for reference representing VCC, VCQ, VBQ and VEQ.</t>
  </si>
  <si>
    <t>These lines make it easy to see the quiescent operating voltages.</t>
  </si>
  <si>
    <t>Observe that for small signal linear operation that waveforms are symmetrical</t>
  </si>
  <si>
    <t>*</t>
  </si>
  <si>
    <t>about the quiescent lines.  Asymmetry will be observed for large signals.</t>
  </si>
  <si>
    <t>Measuring distortion:</t>
  </si>
  <si>
    <t>Simulation sequence for each point in time:</t>
  </si>
  <si>
    <t>About the BJT Simulation plot:</t>
  </si>
  <si>
    <t>The definition of harmonic distortion is (Vdrms / Vfrms) * 100%.</t>
  </si>
  <si>
    <t>Vfrms is the rms voltage of the sine wave fundamental.</t>
  </si>
  <si>
    <t>Vdrms is the rms voltage of the distortion waveform.</t>
  </si>
  <si>
    <t>The distortion waveform is the difference between the actual output and an</t>
  </si>
  <si>
    <t>Simulation method:</t>
  </si>
  <si>
    <t>Uses of the simulator:</t>
  </si>
  <si>
    <t>Circuit description and operating conditions (see figure):</t>
  </si>
  <si>
    <t>RC, collector resistor to VCC</t>
  </si>
  <si>
    <t>RL for CE amplifiers, open for CC amplifiers</t>
  </si>
  <si>
    <t>RE1 for CE amplifiers, RL for CC amplifiers</t>
  </si>
  <si>
    <t>VA = sum of modified DC bias voltages plus Vsignal</t>
  </si>
  <si>
    <t>extrapolated undistorted sine wave -- based on small signal gain.</t>
  </si>
  <si>
    <t>Modified VEE for AC simulation</t>
  </si>
  <si>
    <t>Modified VBB for AC simulation</t>
  </si>
  <si>
    <t>Modified VCC for AC simulation</t>
  </si>
  <si>
    <t>Reciprocal of R for convenience in Newton's method.</t>
  </si>
  <si>
    <t>The resistance, R, used in Newton's method to determine the true VBE.</t>
  </si>
  <si>
    <t>Vsignal = Thevinized Vsignal source (in figure)</t>
  </si>
  <si>
    <t>Beta variation with collector-emitter voltage or in saturation.</t>
  </si>
  <si>
    <t>This spreadsheet is intended to be an easy to use learning tool for students.</t>
  </si>
  <si>
    <t>Note: rms and standard deviation are the same thing.</t>
  </si>
  <si>
    <t>VT at different temperature</t>
  </si>
  <si>
    <t>VBE at different temperature</t>
  </si>
  <si>
    <t>Explore/verify optimum bias levels as a function of load resistance.</t>
  </si>
  <si>
    <t>Variation of VBE with collector-emitter voltage.</t>
  </si>
  <si>
    <t>Reference operating point to calculate transistor parameters (data sheet/measured values):</t>
  </si>
  <si>
    <t>Explore the distortion resulting in overdriving the input.</t>
  </si>
  <si>
    <t>See Waveforms tab for detailed result.  A small plot is shown on this sheet.</t>
  </si>
  <si>
    <t>VE (dyn.) computed using modified VEE and RE||RE1</t>
  </si>
  <si>
    <t>VC (raw) computed using modified VCC, IE (dyn.), and RC||RL</t>
  </si>
  <si>
    <t>Simulation:  Output is on Waveforms tab and above plot</t>
  </si>
  <si>
    <t>The following results are valid for small or large signal.</t>
  </si>
  <si>
    <t>VBB' - VEE'</t>
  </si>
  <si>
    <t>The standard values of VBE= 0.67 at an emitter current of 1 mA at 25C (2N3904 typical)</t>
  </si>
  <si>
    <t>work well for most applications.</t>
  </si>
  <si>
    <t>These are the standard small signal analysis calculations.  By definition it is assumed that</t>
  </si>
  <si>
    <t>BJT Simulator</t>
  </si>
  <si>
    <t>bjt_simulator.xlsx</t>
  </si>
  <si>
    <t>Note: A well trained eye can barely detect 3% distortion in a sine waveform.</t>
  </si>
  <si>
    <t>Watts, quiescent power dissipated by RC</t>
  </si>
  <si>
    <t>Watts, quiescent power dissipated by transistor</t>
  </si>
  <si>
    <t>Watts, quiecsent power dissipated by RE</t>
  </si>
  <si>
    <t>Power calculations:</t>
  </si>
  <si>
    <t>Watts, quiescent power from power supply</t>
  </si>
  <si>
    <t>vbe_peak-peak  (should be less than 0.030 for low distortion)</t>
  </si>
  <si>
    <t>Enter 1 to directly enter RB1 and RB2 below or 2 to enter VBB and RB</t>
  </si>
  <si>
    <t>Using</t>
  </si>
  <si>
    <t>For solving an exisiting circuit you will directly enter the values of RB1 and RB2.</t>
  </si>
  <si>
    <t>For experimenting with bias conditions it is generally more convenient to directly enter</t>
  </si>
  <si>
    <t>Sine wave signal source:</t>
  </si>
  <si>
    <t>the desired VBB and RB -- the spreadsheet will compute (design) the required RB1 and RB2.</t>
  </si>
  <si>
    <t>VBB from above</t>
  </si>
  <si>
    <t>RB from above</t>
  </si>
  <si>
    <t>The spreadsheet will calculate the resulting VBB and RB values.</t>
  </si>
  <si>
    <t>RB/RE calculated</t>
  </si>
  <si>
    <t>ver. 1.3</t>
  </si>
  <si>
    <t>dBm</t>
  </si>
  <si>
    <t>IEpp/IEQ</t>
  </si>
  <si>
    <t>The point of these calculations is to determine IK which is a temperature independent</t>
  </si>
  <si>
    <t>simulation temperature.</t>
  </si>
  <si>
    <t>constant.  IK is used to determine the value of reverse saturation current, Is, at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</si>
</sst>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0"/>
    <numFmt numFmtId="165" formatCode="0.000"/>
    <numFmt numFmtId="166" formatCode="0.0000"/>
    <numFmt numFmtId="167" formatCode="##0.00E+0"/>
    <numFmt numFmtId="168" formatCode="0.0000E+00"/>
    <numFmt numFmtId="169" formatCode="#,##0.000"/>
    <numFmt numFmtId="170" formatCode="0.000E+00"/>
    <numFmt numFmtId="171" formatCode="#,##0.0"/>
    <numFmt numFmtId="172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right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166" fontId="0" fillId="0" borderId="0" xfId="0" applyNumberFormat="1"/>
    <xf numFmtId="167" fontId="0" fillId="0" borderId="0" xfId="0" applyNumberFormat="1"/>
    <xf numFmtId="3" fontId="6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0" fontId="5" fillId="4" borderId="0" xfId="0" applyFont="1" applyFill="1" applyProtection="1">
      <protection locked="0"/>
    </xf>
    <xf numFmtId="3" fontId="5" fillId="4" borderId="0" xfId="0" applyNumberFormat="1" applyFont="1" applyFill="1" applyProtection="1">
      <protection locked="0"/>
    </xf>
    <xf numFmtId="168" fontId="0" fillId="0" borderId="0" xfId="0" applyNumberFormat="1"/>
    <xf numFmtId="0" fontId="2" fillId="2" borderId="0" xfId="0" applyFont="1" applyFill="1"/>
    <xf numFmtId="0" fontId="0" fillId="2" borderId="0" xfId="0" applyFill="1"/>
    <xf numFmtId="167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0" fontId="4" fillId="0" borderId="0" xfId="0" applyFont="1" applyAlignment="1">
      <alignment horizontal="left"/>
    </xf>
    <xf numFmtId="167" fontId="6" fillId="0" borderId="0" xfId="0" applyNumberFormat="1" applyFont="1"/>
    <xf numFmtId="0" fontId="0" fillId="0" borderId="0" xfId="0" quotePrefix="1" applyAlignment="1">
      <alignment horizontal="center"/>
    </xf>
    <xf numFmtId="0" fontId="6" fillId="0" borderId="0" xfId="0" applyFont="1"/>
    <xf numFmtId="0" fontId="0" fillId="3" borderId="0" xfId="0" applyFill="1"/>
    <xf numFmtId="2" fontId="6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" fontId="5" fillId="4" borderId="0" xfId="0" applyNumberFormat="1" applyFont="1" applyFill="1" applyAlignment="1" applyProtection="1">
      <alignment horizontal="right"/>
      <protection locked="0"/>
    </xf>
    <xf numFmtId="169" fontId="5" fillId="4" borderId="0" xfId="0" applyNumberFormat="1" applyFont="1" applyFill="1" applyProtection="1">
      <protection locked="0"/>
    </xf>
    <xf numFmtId="170" fontId="0" fillId="0" borderId="0" xfId="0" applyNumberFormat="1"/>
    <xf numFmtId="165" fontId="5" fillId="4" borderId="0" xfId="0" applyNumberFormat="1" applyFont="1" applyFill="1" applyProtection="1">
      <protection locked="0"/>
    </xf>
    <xf numFmtId="171" fontId="5" fillId="4" borderId="0" xfId="0" applyNumberFormat="1" applyFont="1" applyFill="1" applyProtection="1">
      <protection locked="0"/>
    </xf>
    <xf numFmtId="172" fontId="6" fillId="0" borderId="0" xfId="0" applyNumberFormat="1" applyFont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BJT</a:t>
            </a:r>
            <a:r>
              <a:rPr lang="en-US" baseline="0"/>
              <a:t> Simulation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Sheet1!$B$130</c:f>
              <c:strCache>
                <c:ptCount val="1"/>
                <c:pt idx="0">
                  <c:v>VCC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Sheet1!$B$131:$B$581</c:f>
              <c:numCache>
                <c:formatCode>0.000</c:formatCode>
                <c:ptCount val="45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18</c:v>
                </c:pt>
                <c:pt idx="91">
                  <c:v>18</c:v>
                </c:pt>
                <c:pt idx="92">
                  <c:v>18</c:v>
                </c:pt>
                <c:pt idx="93">
                  <c:v>18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18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18</c:v>
                </c:pt>
                <c:pt idx="104">
                  <c:v>18</c:v>
                </c:pt>
                <c:pt idx="105">
                  <c:v>18</c:v>
                </c:pt>
                <c:pt idx="106">
                  <c:v>18</c:v>
                </c:pt>
                <c:pt idx="107">
                  <c:v>18</c:v>
                </c:pt>
                <c:pt idx="108">
                  <c:v>18</c:v>
                </c:pt>
                <c:pt idx="109">
                  <c:v>18</c:v>
                </c:pt>
                <c:pt idx="110">
                  <c:v>18</c:v>
                </c:pt>
                <c:pt idx="111">
                  <c:v>18</c:v>
                </c:pt>
                <c:pt idx="112">
                  <c:v>18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18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18</c:v>
                </c:pt>
                <c:pt idx="154">
                  <c:v>18</c:v>
                </c:pt>
                <c:pt idx="155">
                  <c:v>18</c:v>
                </c:pt>
                <c:pt idx="156">
                  <c:v>18</c:v>
                </c:pt>
                <c:pt idx="157">
                  <c:v>18</c:v>
                </c:pt>
                <c:pt idx="158">
                  <c:v>18</c:v>
                </c:pt>
                <c:pt idx="159">
                  <c:v>18</c:v>
                </c:pt>
                <c:pt idx="160">
                  <c:v>18</c:v>
                </c:pt>
                <c:pt idx="161">
                  <c:v>18</c:v>
                </c:pt>
                <c:pt idx="162">
                  <c:v>18</c:v>
                </c:pt>
                <c:pt idx="163">
                  <c:v>18</c:v>
                </c:pt>
                <c:pt idx="164">
                  <c:v>18</c:v>
                </c:pt>
                <c:pt idx="165">
                  <c:v>18</c:v>
                </c:pt>
                <c:pt idx="166">
                  <c:v>18</c:v>
                </c:pt>
                <c:pt idx="167">
                  <c:v>18</c:v>
                </c:pt>
                <c:pt idx="168">
                  <c:v>18</c:v>
                </c:pt>
                <c:pt idx="169">
                  <c:v>18</c:v>
                </c:pt>
                <c:pt idx="170">
                  <c:v>18</c:v>
                </c:pt>
                <c:pt idx="171">
                  <c:v>18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18</c:v>
                </c:pt>
                <c:pt idx="180">
                  <c:v>18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18</c:v>
                </c:pt>
                <c:pt idx="185">
                  <c:v>18</c:v>
                </c:pt>
                <c:pt idx="186">
                  <c:v>18</c:v>
                </c:pt>
                <c:pt idx="187">
                  <c:v>18</c:v>
                </c:pt>
                <c:pt idx="188">
                  <c:v>18</c:v>
                </c:pt>
                <c:pt idx="189">
                  <c:v>18</c:v>
                </c:pt>
                <c:pt idx="190">
                  <c:v>18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18</c:v>
                </c:pt>
                <c:pt idx="197">
                  <c:v>18</c:v>
                </c:pt>
                <c:pt idx="198">
                  <c:v>18</c:v>
                </c:pt>
                <c:pt idx="199">
                  <c:v>18</c:v>
                </c:pt>
                <c:pt idx="200">
                  <c:v>18</c:v>
                </c:pt>
                <c:pt idx="201">
                  <c:v>18</c:v>
                </c:pt>
                <c:pt idx="202">
                  <c:v>18</c:v>
                </c:pt>
                <c:pt idx="203">
                  <c:v>18</c:v>
                </c:pt>
                <c:pt idx="204">
                  <c:v>18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18</c:v>
                </c:pt>
                <c:pt idx="218">
                  <c:v>18</c:v>
                </c:pt>
                <c:pt idx="219">
                  <c:v>18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18</c:v>
                </c:pt>
                <c:pt idx="232">
                  <c:v>18</c:v>
                </c:pt>
                <c:pt idx="233">
                  <c:v>18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  <c:pt idx="255">
                  <c:v>18</c:v>
                </c:pt>
                <c:pt idx="256">
                  <c:v>18</c:v>
                </c:pt>
                <c:pt idx="257">
                  <c:v>18</c:v>
                </c:pt>
                <c:pt idx="258">
                  <c:v>18</c:v>
                </c:pt>
                <c:pt idx="259">
                  <c:v>18</c:v>
                </c:pt>
                <c:pt idx="260">
                  <c:v>18</c:v>
                </c:pt>
                <c:pt idx="261">
                  <c:v>18</c:v>
                </c:pt>
                <c:pt idx="262">
                  <c:v>18</c:v>
                </c:pt>
                <c:pt idx="263">
                  <c:v>18</c:v>
                </c:pt>
                <c:pt idx="264">
                  <c:v>18</c:v>
                </c:pt>
                <c:pt idx="265">
                  <c:v>18</c:v>
                </c:pt>
                <c:pt idx="266">
                  <c:v>18</c:v>
                </c:pt>
                <c:pt idx="267">
                  <c:v>18</c:v>
                </c:pt>
                <c:pt idx="268">
                  <c:v>18</c:v>
                </c:pt>
                <c:pt idx="269">
                  <c:v>18</c:v>
                </c:pt>
                <c:pt idx="270">
                  <c:v>18</c:v>
                </c:pt>
                <c:pt idx="271">
                  <c:v>18</c:v>
                </c:pt>
                <c:pt idx="272">
                  <c:v>18</c:v>
                </c:pt>
                <c:pt idx="273">
                  <c:v>18</c:v>
                </c:pt>
                <c:pt idx="274">
                  <c:v>18</c:v>
                </c:pt>
                <c:pt idx="275">
                  <c:v>18</c:v>
                </c:pt>
                <c:pt idx="276">
                  <c:v>18</c:v>
                </c:pt>
                <c:pt idx="277">
                  <c:v>18</c:v>
                </c:pt>
                <c:pt idx="278">
                  <c:v>18</c:v>
                </c:pt>
                <c:pt idx="279">
                  <c:v>18</c:v>
                </c:pt>
                <c:pt idx="280">
                  <c:v>18</c:v>
                </c:pt>
                <c:pt idx="281">
                  <c:v>18</c:v>
                </c:pt>
                <c:pt idx="282">
                  <c:v>18</c:v>
                </c:pt>
                <c:pt idx="283">
                  <c:v>18</c:v>
                </c:pt>
                <c:pt idx="284">
                  <c:v>18</c:v>
                </c:pt>
                <c:pt idx="285">
                  <c:v>18</c:v>
                </c:pt>
                <c:pt idx="286">
                  <c:v>18</c:v>
                </c:pt>
                <c:pt idx="287">
                  <c:v>18</c:v>
                </c:pt>
                <c:pt idx="288">
                  <c:v>18</c:v>
                </c:pt>
                <c:pt idx="289">
                  <c:v>18</c:v>
                </c:pt>
                <c:pt idx="290">
                  <c:v>18</c:v>
                </c:pt>
                <c:pt idx="291">
                  <c:v>18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18</c:v>
                </c:pt>
                <c:pt idx="296">
                  <c:v>18</c:v>
                </c:pt>
                <c:pt idx="297">
                  <c:v>18</c:v>
                </c:pt>
                <c:pt idx="298">
                  <c:v>18</c:v>
                </c:pt>
                <c:pt idx="299">
                  <c:v>18</c:v>
                </c:pt>
                <c:pt idx="300">
                  <c:v>18</c:v>
                </c:pt>
                <c:pt idx="301">
                  <c:v>18</c:v>
                </c:pt>
                <c:pt idx="302">
                  <c:v>18</c:v>
                </c:pt>
                <c:pt idx="303">
                  <c:v>18</c:v>
                </c:pt>
                <c:pt idx="304">
                  <c:v>18</c:v>
                </c:pt>
                <c:pt idx="305">
                  <c:v>18</c:v>
                </c:pt>
                <c:pt idx="306">
                  <c:v>18</c:v>
                </c:pt>
                <c:pt idx="307">
                  <c:v>18</c:v>
                </c:pt>
                <c:pt idx="308">
                  <c:v>18</c:v>
                </c:pt>
                <c:pt idx="309">
                  <c:v>18</c:v>
                </c:pt>
                <c:pt idx="310">
                  <c:v>18</c:v>
                </c:pt>
                <c:pt idx="311">
                  <c:v>18</c:v>
                </c:pt>
                <c:pt idx="312">
                  <c:v>18</c:v>
                </c:pt>
                <c:pt idx="313">
                  <c:v>18</c:v>
                </c:pt>
                <c:pt idx="314">
                  <c:v>18</c:v>
                </c:pt>
                <c:pt idx="315">
                  <c:v>18</c:v>
                </c:pt>
                <c:pt idx="316">
                  <c:v>18</c:v>
                </c:pt>
                <c:pt idx="317">
                  <c:v>18</c:v>
                </c:pt>
                <c:pt idx="318">
                  <c:v>18</c:v>
                </c:pt>
                <c:pt idx="319">
                  <c:v>18</c:v>
                </c:pt>
                <c:pt idx="320">
                  <c:v>18</c:v>
                </c:pt>
                <c:pt idx="321">
                  <c:v>18</c:v>
                </c:pt>
                <c:pt idx="322">
                  <c:v>18</c:v>
                </c:pt>
                <c:pt idx="323">
                  <c:v>18</c:v>
                </c:pt>
                <c:pt idx="324">
                  <c:v>18</c:v>
                </c:pt>
                <c:pt idx="325">
                  <c:v>18</c:v>
                </c:pt>
                <c:pt idx="326">
                  <c:v>18</c:v>
                </c:pt>
                <c:pt idx="327">
                  <c:v>18</c:v>
                </c:pt>
                <c:pt idx="328">
                  <c:v>18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</c:v>
                </c:pt>
                <c:pt idx="334">
                  <c:v>18</c:v>
                </c:pt>
                <c:pt idx="335">
                  <c:v>18</c:v>
                </c:pt>
                <c:pt idx="336">
                  <c:v>18</c:v>
                </c:pt>
                <c:pt idx="337">
                  <c:v>18</c:v>
                </c:pt>
                <c:pt idx="338">
                  <c:v>18</c:v>
                </c:pt>
                <c:pt idx="339">
                  <c:v>18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  <c:pt idx="360">
                  <c:v>18</c:v>
                </c:pt>
                <c:pt idx="361">
                  <c:v>18</c:v>
                </c:pt>
                <c:pt idx="362">
                  <c:v>18</c:v>
                </c:pt>
                <c:pt idx="363">
                  <c:v>18</c:v>
                </c:pt>
                <c:pt idx="364">
                  <c:v>18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18</c:v>
                </c:pt>
                <c:pt idx="370">
                  <c:v>18</c:v>
                </c:pt>
                <c:pt idx="371">
                  <c:v>18</c:v>
                </c:pt>
                <c:pt idx="372">
                  <c:v>18</c:v>
                </c:pt>
                <c:pt idx="373">
                  <c:v>18</c:v>
                </c:pt>
                <c:pt idx="374">
                  <c:v>18</c:v>
                </c:pt>
                <c:pt idx="375">
                  <c:v>18</c:v>
                </c:pt>
                <c:pt idx="376">
                  <c:v>18</c:v>
                </c:pt>
                <c:pt idx="377">
                  <c:v>18</c:v>
                </c:pt>
                <c:pt idx="378">
                  <c:v>18</c:v>
                </c:pt>
                <c:pt idx="379">
                  <c:v>18</c:v>
                </c:pt>
                <c:pt idx="380">
                  <c:v>18</c:v>
                </c:pt>
                <c:pt idx="381">
                  <c:v>18</c:v>
                </c:pt>
                <c:pt idx="382">
                  <c:v>18</c:v>
                </c:pt>
                <c:pt idx="383">
                  <c:v>18</c:v>
                </c:pt>
                <c:pt idx="384">
                  <c:v>18</c:v>
                </c:pt>
                <c:pt idx="385">
                  <c:v>18</c:v>
                </c:pt>
                <c:pt idx="386">
                  <c:v>18</c:v>
                </c:pt>
                <c:pt idx="387">
                  <c:v>18</c:v>
                </c:pt>
                <c:pt idx="388">
                  <c:v>18</c:v>
                </c:pt>
                <c:pt idx="389">
                  <c:v>18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18</c:v>
                </c:pt>
                <c:pt idx="394">
                  <c:v>18</c:v>
                </c:pt>
                <c:pt idx="395">
                  <c:v>18</c:v>
                </c:pt>
                <c:pt idx="396">
                  <c:v>18</c:v>
                </c:pt>
                <c:pt idx="397">
                  <c:v>18</c:v>
                </c:pt>
                <c:pt idx="398">
                  <c:v>18</c:v>
                </c:pt>
                <c:pt idx="399">
                  <c:v>18</c:v>
                </c:pt>
                <c:pt idx="400">
                  <c:v>18</c:v>
                </c:pt>
                <c:pt idx="401">
                  <c:v>18</c:v>
                </c:pt>
                <c:pt idx="402">
                  <c:v>18</c:v>
                </c:pt>
                <c:pt idx="403">
                  <c:v>18</c:v>
                </c:pt>
                <c:pt idx="404">
                  <c:v>18</c:v>
                </c:pt>
                <c:pt idx="405">
                  <c:v>18</c:v>
                </c:pt>
                <c:pt idx="406">
                  <c:v>18</c:v>
                </c:pt>
                <c:pt idx="407">
                  <c:v>18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18</c:v>
                </c:pt>
                <c:pt idx="419">
                  <c:v>18</c:v>
                </c:pt>
                <c:pt idx="420">
                  <c:v>18</c:v>
                </c:pt>
                <c:pt idx="421">
                  <c:v>18</c:v>
                </c:pt>
                <c:pt idx="422">
                  <c:v>18</c:v>
                </c:pt>
                <c:pt idx="423">
                  <c:v>18</c:v>
                </c:pt>
                <c:pt idx="424">
                  <c:v>18</c:v>
                </c:pt>
                <c:pt idx="425">
                  <c:v>18</c:v>
                </c:pt>
                <c:pt idx="426">
                  <c:v>18</c:v>
                </c:pt>
                <c:pt idx="427">
                  <c:v>18</c:v>
                </c:pt>
                <c:pt idx="428">
                  <c:v>18</c:v>
                </c:pt>
                <c:pt idx="429">
                  <c:v>18</c:v>
                </c:pt>
                <c:pt idx="430">
                  <c:v>18</c:v>
                </c:pt>
                <c:pt idx="431">
                  <c:v>18</c:v>
                </c:pt>
                <c:pt idx="432">
                  <c:v>18</c:v>
                </c:pt>
                <c:pt idx="433">
                  <c:v>18</c:v>
                </c:pt>
                <c:pt idx="434">
                  <c:v>18</c:v>
                </c:pt>
                <c:pt idx="435">
                  <c:v>18</c:v>
                </c:pt>
                <c:pt idx="436">
                  <c:v>18</c:v>
                </c:pt>
                <c:pt idx="437">
                  <c:v>18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18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Sheet1!$C$130</c:f>
              <c:strCache>
                <c:ptCount val="1"/>
                <c:pt idx="0">
                  <c:v>VCQ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Sheet1!$C$131:$C$581</c:f>
              <c:numCache>
                <c:formatCode>0.000</c:formatCode>
                <c:ptCount val="451"/>
                <c:pt idx="0">
                  <c:v>5.2523938264533445</c:v>
                </c:pt>
                <c:pt idx="1">
                  <c:v>5.2523938264533445</c:v>
                </c:pt>
                <c:pt idx="2">
                  <c:v>5.2523938264533445</c:v>
                </c:pt>
                <c:pt idx="3">
                  <c:v>5.2523938264533445</c:v>
                </c:pt>
                <c:pt idx="4">
                  <c:v>5.2523938264533445</c:v>
                </c:pt>
                <c:pt idx="5">
                  <c:v>5.2523938264533445</c:v>
                </c:pt>
                <c:pt idx="6">
                  <c:v>5.2523938264533445</c:v>
                </c:pt>
                <c:pt idx="7">
                  <c:v>5.2523938264533445</c:v>
                </c:pt>
                <c:pt idx="8">
                  <c:v>5.2523938264533445</c:v>
                </c:pt>
                <c:pt idx="9">
                  <c:v>5.2523938264533445</c:v>
                </c:pt>
                <c:pt idx="10">
                  <c:v>5.2523938264533445</c:v>
                </c:pt>
                <c:pt idx="11">
                  <c:v>5.2523938264533445</c:v>
                </c:pt>
                <c:pt idx="12">
                  <c:v>5.2523938264533445</c:v>
                </c:pt>
                <c:pt idx="13">
                  <c:v>5.2523938264533445</c:v>
                </c:pt>
                <c:pt idx="14">
                  <c:v>5.2523938264533445</c:v>
                </c:pt>
                <c:pt idx="15">
                  <c:v>5.2523938264533445</c:v>
                </c:pt>
                <c:pt idx="16">
                  <c:v>5.2523938264533445</c:v>
                </c:pt>
                <c:pt idx="17">
                  <c:v>5.2523938264533445</c:v>
                </c:pt>
                <c:pt idx="18">
                  <c:v>5.2523938264533445</c:v>
                </c:pt>
                <c:pt idx="19">
                  <c:v>5.2523938264533445</c:v>
                </c:pt>
                <c:pt idx="20">
                  <c:v>5.2523938264533445</c:v>
                </c:pt>
                <c:pt idx="21">
                  <c:v>5.2523938264533445</c:v>
                </c:pt>
                <c:pt idx="22">
                  <c:v>5.2523938264533445</c:v>
                </c:pt>
                <c:pt idx="23">
                  <c:v>5.2523938264533445</c:v>
                </c:pt>
                <c:pt idx="24">
                  <c:v>5.2523938264533445</c:v>
                </c:pt>
                <c:pt idx="25">
                  <c:v>5.2523938264533445</c:v>
                </c:pt>
                <c:pt idx="26">
                  <c:v>5.2523938264533445</c:v>
                </c:pt>
                <c:pt idx="27">
                  <c:v>5.2523938264533445</c:v>
                </c:pt>
                <c:pt idx="28">
                  <c:v>5.2523938264533445</c:v>
                </c:pt>
                <c:pt idx="29">
                  <c:v>5.2523938264533445</c:v>
                </c:pt>
                <c:pt idx="30">
                  <c:v>5.2523938264533445</c:v>
                </c:pt>
                <c:pt idx="31">
                  <c:v>5.2523938264533445</c:v>
                </c:pt>
                <c:pt idx="32">
                  <c:v>5.2523938264533445</c:v>
                </c:pt>
                <c:pt idx="33">
                  <c:v>5.2523938264533445</c:v>
                </c:pt>
                <c:pt idx="34">
                  <c:v>5.2523938264533445</c:v>
                </c:pt>
                <c:pt idx="35">
                  <c:v>5.2523938264533445</c:v>
                </c:pt>
                <c:pt idx="36">
                  <c:v>5.2523938264533445</c:v>
                </c:pt>
                <c:pt idx="37">
                  <c:v>5.2523938264533445</c:v>
                </c:pt>
                <c:pt idx="38">
                  <c:v>5.2523938264533445</c:v>
                </c:pt>
                <c:pt idx="39">
                  <c:v>5.2523938264533445</c:v>
                </c:pt>
                <c:pt idx="40">
                  <c:v>5.2523938264533445</c:v>
                </c:pt>
                <c:pt idx="41">
                  <c:v>5.2523938264533445</c:v>
                </c:pt>
                <c:pt idx="42">
                  <c:v>5.2523938264533445</c:v>
                </c:pt>
                <c:pt idx="43">
                  <c:v>5.2523938264533445</c:v>
                </c:pt>
                <c:pt idx="44">
                  <c:v>5.2523938264533445</c:v>
                </c:pt>
                <c:pt idx="45">
                  <c:v>5.2523938264533445</c:v>
                </c:pt>
                <c:pt idx="46">
                  <c:v>5.2523938264533445</c:v>
                </c:pt>
                <c:pt idx="47">
                  <c:v>5.2523938264533445</c:v>
                </c:pt>
                <c:pt idx="48">
                  <c:v>5.2523938264533445</c:v>
                </c:pt>
                <c:pt idx="49">
                  <c:v>5.2523938264533445</c:v>
                </c:pt>
                <c:pt idx="50">
                  <c:v>5.2523938264533445</c:v>
                </c:pt>
                <c:pt idx="51">
                  <c:v>5.2523938264533445</c:v>
                </c:pt>
                <c:pt idx="52">
                  <c:v>5.2523938264533445</c:v>
                </c:pt>
                <c:pt idx="53">
                  <c:v>5.2523938264533445</c:v>
                </c:pt>
                <c:pt idx="54">
                  <c:v>5.2523938264533445</c:v>
                </c:pt>
                <c:pt idx="55">
                  <c:v>5.2523938264533445</c:v>
                </c:pt>
                <c:pt idx="56">
                  <c:v>5.2523938264533445</c:v>
                </c:pt>
                <c:pt idx="57">
                  <c:v>5.2523938264533445</c:v>
                </c:pt>
                <c:pt idx="58">
                  <c:v>5.2523938264533445</c:v>
                </c:pt>
                <c:pt idx="59">
                  <c:v>5.2523938264533445</c:v>
                </c:pt>
                <c:pt idx="60">
                  <c:v>5.2523938264533445</c:v>
                </c:pt>
                <c:pt idx="61">
                  <c:v>5.2523938264533445</c:v>
                </c:pt>
                <c:pt idx="62">
                  <c:v>5.2523938264533445</c:v>
                </c:pt>
                <c:pt idx="63">
                  <c:v>5.2523938264533445</c:v>
                </c:pt>
                <c:pt idx="64">
                  <c:v>5.2523938264533445</c:v>
                </c:pt>
                <c:pt idx="65">
                  <c:v>5.2523938264533445</c:v>
                </c:pt>
                <c:pt idx="66">
                  <c:v>5.2523938264533445</c:v>
                </c:pt>
                <c:pt idx="67">
                  <c:v>5.2523938264533445</c:v>
                </c:pt>
                <c:pt idx="68">
                  <c:v>5.2523938264533445</c:v>
                </c:pt>
                <c:pt idx="69">
                  <c:v>5.2523938264533445</c:v>
                </c:pt>
                <c:pt idx="70">
                  <c:v>5.2523938264533445</c:v>
                </c:pt>
                <c:pt idx="71">
                  <c:v>5.2523938264533445</c:v>
                </c:pt>
                <c:pt idx="72">
                  <c:v>5.2523938264533445</c:v>
                </c:pt>
                <c:pt idx="73">
                  <c:v>5.2523938264533445</c:v>
                </c:pt>
                <c:pt idx="74">
                  <c:v>5.2523938264533445</c:v>
                </c:pt>
                <c:pt idx="75">
                  <c:v>5.2523938264533445</c:v>
                </c:pt>
                <c:pt idx="76">
                  <c:v>5.2523938264533445</c:v>
                </c:pt>
                <c:pt idx="77">
                  <c:v>5.2523938264533445</c:v>
                </c:pt>
                <c:pt idx="78">
                  <c:v>5.2523938264533445</c:v>
                </c:pt>
                <c:pt idx="79">
                  <c:v>5.2523938264533445</c:v>
                </c:pt>
                <c:pt idx="80">
                  <c:v>5.2523938264533445</c:v>
                </c:pt>
                <c:pt idx="81">
                  <c:v>5.2523938264533445</c:v>
                </c:pt>
                <c:pt idx="82">
                  <c:v>5.2523938264533445</c:v>
                </c:pt>
                <c:pt idx="83">
                  <c:v>5.2523938264533445</c:v>
                </c:pt>
                <c:pt idx="84">
                  <c:v>5.2523938264533445</c:v>
                </c:pt>
                <c:pt idx="85">
                  <c:v>5.2523938264533445</c:v>
                </c:pt>
                <c:pt idx="86">
                  <c:v>5.2523938264533445</c:v>
                </c:pt>
                <c:pt idx="87">
                  <c:v>5.2523938264533445</c:v>
                </c:pt>
                <c:pt idx="88">
                  <c:v>5.2523938264533445</c:v>
                </c:pt>
                <c:pt idx="89">
                  <c:v>5.2523938264533445</c:v>
                </c:pt>
                <c:pt idx="90">
                  <c:v>5.2523938264533445</c:v>
                </c:pt>
                <c:pt idx="91">
                  <c:v>5.2523938264533445</c:v>
                </c:pt>
                <c:pt idx="92">
                  <c:v>5.2523938264533445</c:v>
                </c:pt>
                <c:pt idx="93">
                  <c:v>5.2523938264533445</c:v>
                </c:pt>
                <c:pt idx="94">
                  <c:v>5.2523938264533445</c:v>
                </c:pt>
                <c:pt idx="95">
                  <c:v>5.2523938264533445</c:v>
                </c:pt>
                <c:pt idx="96">
                  <c:v>5.2523938264533445</c:v>
                </c:pt>
                <c:pt idx="97">
                  <c:v>5.2523938264533445</c:v>
                </c:pt>
                <c:pt idx="98">
                  <c:v>5.2523938264533445</c:v>
                </c:pt>
                <c:pt idx="99">
                  <c:v>5.2523938264533445</c:v>
                </c:pt>
                <c:pt idx="100">
                  <c:v>5.2523938264533445</c:v>
                </c:pt>
                <c:pt idx="101">
                  <c:v>5.2523938264533445</c:v>
                </c:pt>
                <c:pt idx="102">
                  <c:v>5.2523938264533445</c:v>
                </c:pt>
                <c:pt idx="103">
                  <c:v>5.2523938264533445</c:v>
                </c:pt>
                <c:pt idx="104">
                  <c:v>5.2523938264533445</c:v>
                </c:pt>
                <c:pt idx="105">
                  <c:v>5.2523938264533445</c:v>
                </c:pt>
                <c:pt idx="106">
                  <c:v>5.2523938264533445</c:v>
                </c:pt>
                <c:pt idx="107">
                  <c:v>5.2523938264533445</c:v>
                </c:pt>
                <c:pt idx="108">
                  <c:v>5.2523938264533445</c:v>
                </c:pt>
                <c:pt idx="109">
                  <c:v>5.2523938264533445</c:v>
                </c:pt>
                <c:pt idx="110">
                  <c:v>5.2523938264533445</c:v>
                </c:pt>
                <c:pt idx="111">
                  <c:v>5.2523938264533445</c:v>
                </c:pt>
                <c:pt idx="112">
                  <c:v>5.2523938264533445</c:v>
                </c:pt>
                <c:pt idx="113">
                  <c:v>5.2523938264533445</c:v>
                </c:pt>
                <c:pt idx="114">
                  <c:v>5.2523938264533445</c:v>
                </c:pt>
                <c:pt idx="115">
                  <c:v>5.2523938264533445</c:v>
                </c:pt>
                <c:pt idx="116">
                  <c:v>5.2523938264533445</c:v>
                </c:pt>
                <c:pt idx="117">
                  <c:v>5.2523938264533445</c:v>
                </c:pt>
                <c:pt idx="118">
                  <c:v>5.2523938264533445</c:v>
                </c:pt>
                <c:pt idx="119">
                  <c:v>5.2523938264533445</c:v>
                </c:pt>
                <c:pt idx="120">
                  <c:v>5.2523938264533445</c:v>
                </c:pt>
                <c:pt idx="121">
                  <c:v>5.2523938264533445</c:v>
                </c:pt>
                <c:pt idx="122">
                  <c:v>5.2523938264533445</c:v>
                </c:pt>
                <c:pt idx="123">
                  <c:v>5.2523938264533445</c:v>
                </c:pt>
                <c:pt idx="124">
                  <c:v>5.2523938264533445</c:v>
                </c:pt>
                <c:pt idx="125">
                  <c:v>5.2523938264533445</c:v>
                </c:pt>
                <c:pt idx="126">
                  <c:v>5.2523938264533445</c:v>
                </c:pt>
                <c:pt idx="127">
                  <c:v>5.2523938264533445</c:v>
                </c:pt>
                <c:pt idx="128">
                  <c:v>5.2523938264533445</c:v>
                </c:pt>
                <c:pt idx="129">
                  <c:v>5.2523938264533445</c:v>
                </c:pt>
                <c:pt idx="130">
                  <c:v>5.2523938264533445</c:v>
                </c:pt>
                <c:pt idx="131">
                  <c:v>5.2523938264533445</c:v>
                </c:pt>
                <c:pt idx="132">
                  <c:v>5.2523938264533445</c:v>
                </c:pt>
                <c:pt idx="133">
                  <c:v>5.2523938264533445</c:v>
                </c:pt>
                <c:pt idx="134">
                  <c:v>5.2523938264533445</c:v>
                </c:pt>
                <c:pt idx="135">
                  <c:v>5.2523938264533445</c:v>
                </c:pt>
                <c:pt idx="136">
                  <c:v>5.2523938264533445</c:v>
                </c:pt>
                <c:pt idx="137">
                  <c:v>5.2523938264533445</c:v>
                </c:pt>
                <c:pt idx="138">
                  <c:v>5.2523938264533445</c:v>
                </c:pt>
                <c:pt idx="139">
                  <c:v>5.2523938264533445</c:v>
                </c:pt>
                <c:pt idx="140">
                  <c:v>5.2523938264533445</c:v>
                </c:pt>
                <c:pt idx="141">
                  <c:v>5.2523938264533445</c:v>
                </c:pt>
                <c:pt idx="142">
                  <c:v>5.2523938264533445</c:v>
                </c:pt>
                <c:pt idx="143">
                  <c:v>5.2523938264533445</c:v>
                </c:pt>
                <c:pt idx="144">
                  <c:v>5.2523938264533445</c:v>
                </c:pt>
                <c:pt idx="145">
                  <c:v>5.2523938264533445</c:v>
                </c:pt>
                <c:pt idx="146">
                  <c:v>5.2523938264533445</c:v>
                </c:pt>
                <c:pt idx="147">
                  <c:v>5.2523938264533445</c:v>
                </c:pt>
                <c:pt idx="148">
                  <c:v>5.2523938264533445</c:v>
                </c:pt>
                <c:pt idx="149">
                  <c:v>5.2523938264533445</c:v>
                </c:pt>
                <c:pt idx="150">
                  <c:v>5.2523938264533445</c:v>
                </c:pt>
                <c:pt idx="151">
                  <c:v>5.2523938264533445</c:v>
                </c:pt>
                <c:pt idx="152">
                  <c:v>5.2523938264533445</c:v>
                </c:pt>
                <c:pt idx="153">
                  <c:v>5.2523938264533445</c:v>
                </c:pt>
                <c:pt idx="154">
                  <c:v>5.2523938264533445</c:v>
                </c:pt>
                <c:pt idx="155">
                  <c:v>5.2523938264533445</c:v>
                </c:pt>
                <c:pt idx="156">
                  <c:v>5.2523938264533445</c:v>
                </c:pt>
                <c:pt idx="157">
                  <c:v>5.2523938264533445</c:v>
                </c:pt>
                <c:pt idx="158">
                  <c:v>5.2523938264533445</c:v>
                </c:pt>
                <c:pt idx="159">
                  <c:v>5.2523938264533445</c:v>
                </c:pt>
                <c:pt idx="160">
                  <c:v>5.2523938264533445</c:v>
                </c:pt>
                <c:pt idx="161">
                  <c:v>5.2523938264533445</c:v>
                </c:pt>
                <c:pt idx="162">
                  <c:v>5.2523938264533445</c:v>
                </c:pt>
                <c:pt idx="163">
                  <c:v>5.2523938264533445</c:v>
                </c:pt>
                <c:pt idx="164">
                  <c:v>5.2523938264533445</c:v>
                </c:pt>
                <c:pt idx="165">
                  <c:v>5.2523938264533445</c:v>
                </c:pt>
                <c:pt idx="166">
                  <c:v>5.2523938264533445</c:v>
                </c:pt>
                <c:pt idx="167">
                  <c:v>5.2523938264533445</c:v>
                </c:pt>
                <c:pt idx="168">
                  <c:v>5.2523938264533445</c:v>
                </c:pt>
                <c:pt idx="169">
                  <c:v>5.2523938264533445</c:v>
                </c:pt>
                <c:pt idx="170">
                  <c:v>5.2523938264533445</c:v>
                </c:pt>
                <c:pt idx="171">
                  <c:v>5.2523938264533445</c:v>
                </c:pt>
                <c:pt idx="172">
                  <c:v>5.2523938264533445</c:v>
                </c:pt>
                <c:pt idx="173">
                  <c:v>5.2523938264533445</c:v>
                </c:pt>
                <c:pt idx="174">
                  <c:v>5.2523938264533445</c:v>
                </c:pt>
                <c:pt idx="175">
                  <c:v>5.2523938264533445</c:v>
                </c:pt>
                <c:pt idx="176">
                  <c:v>5.2523938264533445</c:v>
                </c:pt>
                <c:pt idx="177">
                  <c:v>5.2523938264533445</c:v>
                </c:pt>
                <c:pt idx="178">
                  <c:v>5.2523938264533445</c:v>
                </c:pt>
                <c:pt idx="179">
                  <c:v>5.2523938264533445</c:v>
                </c:pt>
                <c:pt idx="180">
                  <c:v>5.2523938264533445</c:v>
                </c:pt>
                <c:pt idx="181">
                  <c:v>5.2523938264533445</c:v>
                </c:pt>
                <c:pt idx="182">
                  <c:v>5.2523938264533445</c:v>
                </c:pt>
                <c:pt idx="183">
                  <c:v>5.2523938264533445</c:v>
                </c:pt>
                <c:pt idx="184">
                  <c:v>5.2523938264533445</c:v>
                </c:pt>
                <c:pt idx="185">
                  <c:v>5.2523938264533445</c:v>
                </c:pt>
                <c:pt idx="186">
                  <c:v>5.2523938264533445</c:v>
                </c:pt>
                <c:pt idx="187">
                  <c:v>5.2523938264533445</c:v>
                </c:pt>
                <c:pt idx="188">
                  <c:v>5.2523938264533445</c:v>
                </c:pt>
                <c:pt idx="189">
                  <c:v>5.2523938264533445</c:v>
                </c:pt>
                <c:pt idx="190">
                  <c:v>5.2523938264533445</c:v>
                </c:pt>
                <c:pt idx="191">
                  <c:v>5.2523938264533445</c:v>
                </c:pt>
                <c:pt idx="192">
                  <c:v>5.2523938264533445</c:v>
                </c:pt>
                <c:pt idx="193">
                  <c:v>5.2523938264533445</c:v>
                </c:pt>
                <c:pt idx="194">
                  <c:v>5.2523938264533445</c:v>
                </c:pt>
                <c:pt idx="195">
                  <c:v>5.2523938264533445</c:v>
                </c:pt>
                <c:pt idx="196">
                  <c:v>5.2523938264533445</c:v>
                </c:pt>
                <c:pt idx="197">
                  <c:v>5.2523938264533445</c:v>
                </c:pt>
                <c:pt idx="198">
                  <c:v>5.2523938264533445</c:v>
                </c:pt>
                <c:pt idx="199">
                  <c:v>5.2523938264533445</c:v>
                </c:pt>
                <c:pt idx="200">
                  <c:v>5.2523938264533445</c:v>
                </c:pt>
                <c:pt idx="201">
                  <c:v>5.2523938264533445</c:v>
                </c:pt>
                <c:pt idx="202">
                  <c:v>5.2523938264533445</c:v>
                </c:pt>
                <c:pt idx="203">
                  <c:v>5.2523938264533445</c:v>
                </c:pt>
                <c:pt idx="204">
                  <c:v>5.2523938264533445</c:v>
                </c:pt>
                <c:pt idx="205">
                  <c:v>5.2523938264533445</c:v>
                </c:pt>
                <c:pt idx="206">
                  <c:v>5.2523938264533445</c:v>
                </c:pt>
                <c:pt idx="207">
                  <c:v>5.2523938264533445</c:v>
                </c:pt>
                <c:pt idx="208">
                  <c:v>5.2523938264533445</c:v>
                </c:pt>
                <c:pt idx="209">
                  <c:v>5.2523938264533445</c:v>
                </c:pt>
                <c:pt idx="210">
                  <c:v>5.2523938264533445</c:v>
                </c:pt>
                <c:pt idx="211">
                  <c:v>5.2523938264533445</c:v>
                </c:pt>
                <c:pt idx="212">
                  <c:v>5.2523938264533445</c:v>
                </c:pt>
                <c:pt idx="213">
                  <c:v>5.2523938264533445</c:v>
                </c:pt>
                <c:pt idx="214">
                  <c:v>5.2523938264533445</c:v>
                </c:pt>
                <c:pt idx="215">
                  <c:v>5.2523938264533445</c:v>
                </c:pt>
                <c:pt idx="216">
                  <c:v>5.2523938264533445</c:v>
                </c:pt>
                <c:pt idx="217">
                  <c:v>5.2523938264533445</c:v>
                </c:pt>
                <c:pt idx="218">
                  <c:v>5.2523938264533445</c:v>
                </c:pt>
                <c:pt idx="219">
                  <c:v>5.2523938264533445</c:v>
                </c:pt>
                <c:pt idx="220">
                  <c:v>5.2523938264533445</c:v>
                </c:pt>
                <c:pt idx="221">
                  <c:v>5.2523938264533445</c:v>
                </c:pt>
                <c:pt idx="222">
                  <c:v>5.2523938264533445</c:v>
                </c:pt>
                <c:pt idx="223">
                  <c:v>5.2523938264533445</c:v>
                </c:pt>
                <c:pt idx="224">
                  <c:v>5.2523938264533445</c:v>
                </c:pt>
                <c:pt idx="225">
                  <c:v>5.2523938264533445</c:v>
                </c:pt>
                <c:pt idx="226">
                  <c:v>5.2523938264533445</c:v>
                </c:pt>
                <c:pt idx="227">
                  <c:v>5.2523938264533445</c:v>
                </c:pt>
                <c:pt idx="228">
                  <c:v>5.2523938264533445</c:v>
                </c:pt>
                <c:pt idx="229">
                  <c:v>5.2523938264533445</c:v>
                </c:pt>
                <c:pt idx="230">
                  <c:v>5.2523938264533445</c:v>
                </c:pt>
                <c:pt idx="231">
                  <c:v>5.2523938264533445</c:v>
                </c:pt>
                <c:pt idx="232">
                  <c:v>5.2523938264533445</c:v>
                </c:pt>
                <c:pt idx="233">
                  <c:v>5.2523938264533445</c:v>
                </c:pt>
                <c:pt idx="234">
                  <c:v>5.2523938264533445</c:v>
                </c:pt>
                <c:pt idx="235">
                  <c:v>5.2523938264533445</c:v>
                </c:pt>
                <c:pt idx="236">
                  <c:v>5.2523938264533445</c:v>
                </c:pt>
                <c:pt idx="237">
                  <c:v>5.2523938264533445</c:v>
                </c:pt>
                <c:pt idx="238">
                  <c:v>5.2523938264533445</c:v>
                </c:pt>
                <c:pt idx="239">
                  <c:v>5.2523938264533445</c:v>
                </c:pt>
                <c:pt idx="240">
                  <c:v>5.2523938264533445</c:v>
                </c:pt>
                <c:pt idx="241">
                  <c:v>5.2523938264533445</c:v>
                </c:pt>
                <c:pt idx="242">
                  <c:v>5.2523938264533445</c:v>
                </c:pt>
                <c:pt idx="243">
                  <c:v>5.2523938264533445</c:v>
                </c:pt>
                <c:pt idx="244">
                  <c:v>5.2523938264533445</c:v>
                </c:pt>
                <c:pt idx="245">
                  <c:v>5.2523938264533445</c:v>
                </c:pt>
                <c:pt idx="246">
                  <c:v>5.2523938264533445</c:v>
                </c:pt>
                <c:pt idx="247">
                  <c:v>5.2523938264533445</c:v>
                </c:pt>
                <c:pt idx="248">
                  <c:v>5.2523938264533445</c:v>
                </c:pt>
                <c:pt idx="249">
                  <c:v>5.2523938264533445</c:v>
                </c:pt>
                <c:pt idx="250">
                  <c:v>5.2523938264533445</c:v>
                </c:pt>
                <c:pt idx="251">
                  <c:v>5.2523938264533445</c:v>
                </c:pt>
                <c:pt idx="252">
                  <c:v>5.2523938264533445</c:v>
                </c:pt>
                <c:pt idx="253">
                  <c:v>5.2523938264533445</c:v>
                </c:pt>
                <c:pt idx="254">
                  <c:v>5.2523938264533445</c:v>
                </c:pt>
                <c:pt idx="255">
                  <c:v>5.2523938264533445</c:v>
                </c:pt>
                <c:pt idx="256">
                  <c:v>5.2523938264533445</c:v>
                </c:pt>
                <c:pt idx="257">
                  <c:v>5.2523938264533445</c:v>
                </c:pt>
                <c:pt idx="258">
                  <c:v>5.2523938264533445</c:v>
                </c:pt>
                <c:pt idx="259">
                  <c:v>5.2523938264533445</c:v>
                </c:pt>
                <c:pt idx="260">
                  <c:v>5.2523938264533445</c:v>
                </c:pt>
                <c:pt idx="261">
                  <c:v>5.2523938264533445</c:v>
                </c:pt>
                <c:pt idx="262">
                  <c:v>5.2523938264533445</c:v>
                </c:pt>
                <c:pt idx="263">
                  <c:v>5.2523938264533445</c:v>
                </c:pt>
                <c:pt idx="264">
                  <c:v>5.2523938264533445</c:v>
                </c:pt>
                <c:pt idx="265">
                  <c:v>5.2523938264533445</c:v>
                </c:pt>
                <c:pt idx="266">
                  <c:v>5.2523938264533445</c:v>
                </c:pt>
                <c:pt idx="267">
                  <c:v>5.2523938264533445</c:v>
                </c:pt>
                <c:pt idx="268">
                  <c:v>5.2523938264533445</c:v>
                </c:pt>
                <c:pt idx="269">
                  <c:v>5.2523938264533445</c:v>
                </c:pt>
                <c:pt idx="270">
                  <c:v>5.2523938264533445</c:v>
                </c:pt>
                <c:pt idx="271">
                  <c:v>5.2523938264533445</c:v>
                </c:pt>
                <c:pt idx="272">
                  <c:v>5.2523938264533445</c:v>
                </c:pt>
                <c:pt idx="273">
                  <c:v>5.2523938264533445</c:v>
                </c:pt>
                <c:pt idx="274">
                  <c:v>5.2523938264533445</c:v>
                </c:pt>
                <c:pt idx="275">
                  <c:v>5.2523938264533445</c:v>
                </c:pt>
                <c:pt idx="276">
                  <c:v>5.2523938264533445</c:v>
                </c:pt>
                <c:pt idx="277">
                  <c:v>5.2523938264533445</c:v>
                </c:pt>
                <c:pt idx="278">
                  <c:v>5.2523938264533445</c:v>
                </c:pt>
                <c:pt idx="279">
                  <c:v>5.2523938264533445</c:v>
                </c:pt>
                <c:pt idx="280">
                  <c:v>5.2523938264533445</c:v>
                </c:pt>
                <c:pt idx="281">
                  <c:v>5.2523938264533445</c:v>
                </c:pt>
                <c:pt idx="282">
                  <c:v>5.2523938264533445</c:v>
                </c:pt>
                <c:pt idx="283">
                  <c:v>5.2523938264533445</c:v>
                </c:pt>
                <c:pt idx="284">
                  <c:v>5.2523938264533445</c:v>
                </c:pt>
                <c:pt idx="285">
                  <c:v>5.2523938264533445</c:v>
                </c:pt>
                <c:pt idx="286">
                  <c:v>5.2523938264533445</c:v>
                </c:pt>
                <c:pt idx="287">
                  <c:v>5.2523938264533445</c:v>
                </c:pt>
                <c:pt idx="288">
                  <c:v>5.2523938264533445</c:v>
                </c:pt>
                <c:pt idx="289">
                  <c:v>5.2523938264533445</c:v>
                </c:pt>
                <c:pt idx="290">
                  <c:v>5.2523938264533445</c:v>
                </c:pt>
                <c:pt idx="291">
                  <c:v>5.2523938264533445</c:v>
                </c:pt>
                <c:pt idx="292">
                  <c:v>5.2523938264533445</c:v>
                </c:pt>
                <c:pt idx="293">
                  <c:v>5.2523938264533445</c:v>
                </c:pt>
                <c:pt idx="294">
                  <c:v>5.2523938264533445</c:v>
                </c:pt>
                <c:pt idx="295">
                  <c:v>5.2523938264533445</c:v>
                </c:pt>
                <c:pt idx="296">
                  <c:v>5.2523938264533445</c:v>
                </c:pt>
                <c:pt idx="297">
                  <c:v>5.2523938264533445</c:v>
                </c:pt>
                <c:pt idx="298">
                  <c:v>5.2523938264533445</c:v>
                </c:pt>
                <c:pt idx="299">
                  <c:v>5.2523938264533445</c:v>
                </c:pt>
                <c:pt idx="300">
                  <c:v>5.2523938264533445</c:v>
                </c:pt>
                <c:pt idx="301">
                  <c:v>5.2523938264533445</c:v>
                </c:pt>
                <c:pt idx="302">
                  <c:v>5.2523938264533445</c:v>
                </c:pt>
                <c:pt idx="303">
                  <c:v>5.2523938264533445</c:v>
                </c:pt>
                <c:pt idx="304">
                  <c:v>5.2523938264533445</c:v>
                </c:pt>
                <c:pt idx="305">
                  <c:v>5.2523938264533445</c:v>
                </c:pt>
                <c:pt idx="306">
                  <c:v>5.2523938264533445</c:v>
                </c:pt>
                <c:pt idx="307">
                  <c:v>5.2523938264533445</c:v>
                </c:pt>
                <c:pt idx="308">
                  <c:v>5.2523938264533445</c:v>
                </c:pt>
                <c:pt idx="309">
                  <c:v>5.2523938264533445</c:v>
                </c:pt>
                <c:pt idx="310">
                  <c:v>5.2523938264533445</c:v>
                </c:pt>
                <c:pt idx="311">
                  <c:v>5.2523938264533445</c:v>
                </c:pt>
                <c:pt idx="312">
                  <c:v>5.2523938264533445</c:v>
                </c:pt>
                <c:pt idx="313">
                  <c:v>5.2523938264533445</c:v>
                </c:pt>
                <c:pt idx="314">
                  <c:v>5.2523938264533445</c:v>
                </c:pt>
                <c:pt idx="315">
                  <c:v>5.2523938264533445</c:v>
                </c:pt>
                <c:pt idx="316">
                  <c:v>5.2523938264533445</c:v>
                </c:pt>
                <c:pt idx="317">
                  <c:v>5.2523938264533445</c:v>
                </c:pt>
                <c:pt idx="318">
                  <c:v>5.2523938264533445</c:v>
                </c:pt>
                <c:pt idx="319">
                  <c:v>5.2523938264533445</c:v>
                </c:pt>
                <c:pt idx="320">
                  <c:v>5.2523938264533445</c:v>
                </c:pt>
                <c:pt idx="321">
                  <c:v>5.2523938264533445</c:v>
                </c:pt>
                <c:pt idx="322">
                  <c:v>5.2523938264533445</c:v>
                </c:pt>
                <c:pt idx="323">
                  <c:v>5.2523938264533445</c:v>
                </c:pt>
                <c:pt idx="324">
                  <c:v>5.2523938264533445</c:v>
                </c:pt>
                <c:pt idx="325">
                  <c:v>5.2523938264533445</c:v>
                </c:pt>
                <c:pt idx="326">
                  <c:v>5.2523938264533445</c:v>
                </c:pt>
                <c:pt idx="327">
                  <c:v>5.2523938264533445</c:v>
                </c:pt>
                <c:pt idx="328">
                  <c:v>5.2523938264533445</c:v>
                </c:pt>
                <c:pt idx="329">
                  <c:v>5.2523938264533445</c:v>
                </c:pt>
                <c:pt idx="330">
                  <c:v>5.2523938264533445</c:v>
                </c:pt>
                <c:pt idx="331">
                  <c:v>5.2523938264533445</c:v>
                </c:pt>
                <c:pt idx="332">
                  <c:v>5.2523938264533445</c:v>
                </c:pt>
                <c:pt idx="333">
                  <c:v>5.2523938264533445</c:v>
                </c:pt>
                <c:pt idx="334">
                  <c:v>5.2523938264533445</c:v>
                </c:pt>
                <c:pt idx="335">
                  <c:v>5.2523938264533445</c:v>
                </c:pt>
                <c:pt idx="336">
                  <c:v>5.2523938264533445</c:v>
                </c:pt>
                <c:pt idx="337">
                  <c:v>5.2523938264533445</c:v>
                </c:pt>
                <c:pt idx="338">
                  <c:v>5.2523938264533445</c:v>
                </c:pt>
                <c:pt idx="339">
                  <c:v>5.2523938264533445</c:v>
                </c:pt>
                <c:pt idx="340">
                  <c:v>5.2523938264533445</c:v>
                </c:pt>
                <c:pt idx="341">
                  <c:v>5.2523938264533445</c:v>
                </c:pt>
                <c:pt idx="342">
                  <c:v>5.2523938264533445</c:v>
                </c:pt>
                <c:pt idx="343">
                  <c:v>5.2523938264533445</c:v>
                </c:pt>
                <c:pt idx="344">
                  <c:v>5.2523938264533445</c:v>
                </c:pt>
                <c:pt idx="345">
                  <c:v>5.2523938264533445</c:v>
                </c:pt>
                <c:pt idx="346">
                  <c:v>5.2523938264533445</c:v>
                </c:pt>
                <c:pt idx="347">
                  <c:v>5.2523938264533445</c:v>
                </c:pt>
                <c:pt idx="348">
                  <c:v>5.2523938264533445</c:v>
                </c:pt>
                <c:pt idx="349">
                  <c:v>5.2523938264533445</c:v>
                </c:pt>
                <c:pt idx="350">
                  <c:v>5.2523938264533445</c:v>
                </c:pt>
                <c:pt idx="351">
                  <c:v>5.2523938264533445</c:v>
                </c:pt>
                <c:pt idx="352">
                  <c:v>5.2523938264533445</c:v>
                </c:pt>
                <c:pt idx="353">
                  <c:v>5.2523938264533445</c:v>
                </c:pt>
                <c:pt idx="354">
                  <c:v>5.2523938264533445</c:v>
                </c:pt>
                <c:pt idx="355">
                  <c:v>5.2523938264533445</c:v>
                </c:pt>
                <c:pt idx="356">
                  <c:v>5.2523938264533445</c:v>
                </c:pt>
                <c:pt idx="357">
                  <c:v>5.2523938264533445</c:v>
                </c:pt>
                <c:pt idx="358">
                  <c:v>5.2523938264533445</c:v>
                </c:pt>
                <c:pt idx="359">
                  <c:v>5.2523938264533445</c:v>
                </c:pt>
                <c:pt idx="360">
                  <c:v>5.2523938264533445</c:v>
                </c:pt>
                <c:pt idx="361">
                  <c:v>5.2523938264533445</c:v>
                </c:pt>
                <c:pt idx="362">
                  <c:v>5.2523938264533445</c:v>
                </c:pt>
                <c:pt idx="363">
                  <c:v>5.2523938264533445</c:v>
                </c:pt>
                <c:pt idx="364">
                  <c:v>5.2523938264533445</c:v>
                </c:pt>
                <c:pt idx="365">
                  <c:v>5.2523938264533445</c:v>
                </c:pt>
                <c:pt idx="366">
                  <c:v>5.2523938264533445</c:v>
                </c:pt>
                <c:pt idx="367">
                  <c:v>5.2523938264533445</c:v>
                </c:pt>
                <c:pt idx="368">
                  <c:v>5.2523938264533445</c:v>
                </c:pt>
                <c:pt idx="369">
                  <c:v>5.2523938264533445</c:v>
                </c:pt>
                <c:pt idx="370">
                  <c:v>5.2523938264533445</c:v>
                </c:pt>
                <c:pt idx="371">
                  <c:v>5.2523938264533445</c:v>
                </c:pt>
                <c:pt idx="372">
                  <c:v>5.2523938264533445</c:v>
                </c:pt>
                <c:pt idx="373">
                  <c:v>5.2523938264533445</c:v>
                </c:pt>
                <c:pt idx="374">
                  <c:v>5.2523938264533445</c:v>
                </c:pt>
                <c:pt idx="375">
                  <c:v>5.2523938264533445</c:v>
                </c:pt>
                <c:pt idx="376">
                  <c:v>5.2523938264533445</c:v>
                </c:pt>
                <c:pt idx="377">
                  <c:v>5.2523938264533445</c:v>
                </c:pt>
                <c:pt idx="378">
                  <c:v>5.2523938264533445</c:v>
                </c:pt>
                <c:pt idx="379">
                  <c:v>5.2523938264533445</c:v>
                </c:pt>
                <c:pt idx="380">
                  <c:v>5.2523938264533445</c:v>
                </c:pt>
                <c:pt idx="381">
                  <c:v>5.2523938264533445</c:v>
                </c:pt>
                <c:pt idx="382">
                  <c:v>5.2523938264533445</c:v>
                </c:pt>
                <c:pt idx="383">
                  <c:v>5.2523938264533445</c:v>
                </c:pt>
                <c:pt idx="384">
                  <c:v>5.2523938264533445</c:v>
                </c:pt>
                <c:pt idx="385">
                  <c:v>5.2523938264533445</c:v>
                </c:pt>
                <c:pt idx="386">
                  <c:v>5.2523938264533445</c:v>
                </c:pt>
                <c:pt idx="387">
                  <c:v>5.2523938264533445</c:v>
                </c:pt>
                <c:pt idx="388">
                  <c:v>5.2523938264533445</c:v>
                </c:pt>
                <c:pt idx="389">
                  <c:v>5.2523938264533445</c:v>
                </c:pt>
                <c:pt idx="390">
                  <c:v>5.2523938264533445</c:v>
                </c:pt>
                <c:pt idx="391">
                  <c:v>5.2523938264533445</c:v>
                </c:pt>
                <c:pt idx="392">
                  <c:v>5.2523938264533445</c:v>
                </c:pt>
                <c:pt idx="393">
                  <c:v>5.2523938264533445</c:v>
                </c:pt>
                <c:pt idx="394">
                  <c:v>5.2523938264533445</c:v>
                </c:pt>
                <c:pt idx="395">
                  <c:v>5.2523938264533445</c:v>
                </c:pt>
                <c:pt idx="396">
                  <c:v>5.2523938264533445</c:v>
                </c:pt>
                <c:pt idx="397">
                  <c:v>5.2523938264533445</c:v>
                </c:pt>
                <c:pt idx="398">
                  <c:v>5.2523938264533445</c:v>
                </c:pt>
                <c:pt idx="399">
                  <c:v>5.2523938264533445</c:v>
                </c:pt>
                <c:pt idx="400">
                  <c:v>5.2523938264533445</c:v>
                </c:pt>
                <c:pt idx="401">
                  <c:v>5.2523938264533445</c:v>
                </c:pt>
                <c:pt idx="402">
                  <c:v>5.2523938264533445</c:v>
                </c:pt>
                <c:pt idx="403">
                  <c:v>5.2523938264533445</c:v>
                </c:pt>
                <c:pt idx="404">
                  <c:v>5.2523938264533445</c:v>
                </c:pt>
                <c:pt idx="405">
                  <c:v>5.2523938264533445</c:v>
                </c:pt>
                <c:pt idx="406">
                  <c:v>5.2523938264533445</c:v>
                </c:pt>
                <c:pt idx="407">
                  <c:v>5.2523938264533445</c:v>
                </c:pt>
                <c:pt idx="408">
                  <c:v>5.2523938264533445</c:v>
                </c:pt>
                <c:pt idx="409">
                  <c:v>5.2523938264533445</c:v>
                </c:pt>
                <c:pt idx="410">
                  <c:v>5.2523938264533445</c:v>
                </c:pt>
                <c:pt idx="411">
                  <c:v>5.2523938264533445</c:v>
                </c:pt>
                <c:pt idx="412">
                  <c:v>5.2523938264533445</c:v>
                </c:pt>
                <c:pt idx="413">
                  <c:v>5.2523938264533445</c:v>
                </c:pt>
                <c:pt idx="414">
                  <c:v>5.2523938264533445</c:v>
                </c:pt>
                <c:pt idx="415">
                  <c:v>5.2523938264533445</c:v>
                </c:pt>
                <c:pt idx="416">
                  <c:v>5.2523938264533445</c:v>
                </c:pt>
                <c:pt idx="417">
                  <c:v>5.2523938264533445</c:v>
                </c:pt>
                <c:pt idx="418">
                  <c:v>5.2523938264533445</c:v>
                </c:pt>
                <c:pt idx="419">
                  <c:v>5.2523938264533445</c:v>
                </c:pt>
                <c:pt idx="420">
                  <c:v>5.2523938264533445</c:v>
                </c:pt>
                <c:pt idx="421">
                  <c:v>5.2523938264533445</c:v>
                </c:pt>
                <c:pt idx="422">
                  <c:v>5.2523938264533445</c:v>
                </c:pt>
                <c:pt idx="423">
                  <c:v>5.2523938264533445</c:v>
                </c:pt>
                <c:pt idx="424">
                  <c:v>5.2523938264533445</c:v>
                </c:pt>
                <c:pt idx="425">
                  <c:v>5.2523938264533445</c:v>
                </c:pt>
                <c:pt idx="426">
                  <c:v>5.2523938264533445</c:v>
                </c:pt>
                <c:pt idx="427">
                  <c:v>5.2523938264533445</c:v>
                </c:pt>
                <c:pt idx="428">
                  <c:v>5.2523938264533445</c:v>
                </c:pt>
                <c:pt idx="429">
                  <c:v>5.2523938264533445</c:v>
                </c:pt>
                <c:pt idx="430">
                  <c:v>5.2523938264533445</c:v>
                </c:pt>
                <c:pt idx="431">
                  <c:v>5.2523938264533445</c:v>
                </c:pt>
                <c:pt idx="432">
                  <c:v>5.2523938264533445</c:v>
                </c:pt>
                <c:pt idx="433">
                  <c:v>5.2523938264533445</c:v>
                </c:pt>
                <c:pt idx="434">
                  <c:v>5.2523938264533445</c:v>
                </c:pt>
                <c:pt idx="435">
                  <c:v>5.2523938264533445</c:v>
                </c:pt>
                <c:pt idx="436">
                  <c:v>5.2523938264533445</c:v>
                </c:pt>
                <c:pt idx="437">
                  <c:v>5.2523938264533445</c:v>
                </c:pt>
                <c:pt idx="438">
                  <c:v>5.2523938264533445</c:v>
                </c:pt>
                <c:pt idx="439">
                  <c:v>5.2523938264533445</c:v>
                </c:pt>
                <c:pt idx="440">
                  <c:v>5.2523938264533445</c:v>
                </c:pt>
                <c:pt idx="441">
                  <c:v>5.2523938264533445</c:v>
                </c:pt>
                <c:pt idx="442">
                  <c:v>5.2523938264533445</c:v>
                </c:pt>
                <c:pt idx="443">
                  <c:v>5.2523938264533445</c:v>
                </c:pt>
                <c:pt idx="444">
                  <c:v>5.2523938264533445</c:v>
                </c:pt>
                <c:pt idx="445">
                  <c:v>5.2523938264533445</c:v>
                </c:pt>
                <c:pt idx="446">
                  <c:v>5.2523938264533445</c:v>
                </c:pt>
                <c:pt idx="447">
                  <c:v>5.2523938264533445</c:v>
                </c:pt>
                <c:pt idx="448">
                  <c:v>5.2523938264533445</c:v>
                </c:pt>
                <c:pt idx="449">
                  <c:v>5.2523938264533445</c:v>
                </c:pt>
                <c:pt idx="450">
                  <c:v>5.2523938264533445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Sheet1!$D$130</c:f>
              <c:strCache>
                <c:ptCount val="1"/>
                <c:pt idx="0">
                  <c:v>VC (dyn.)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Sheet1!$D$131:$D$581</c:f>
              <c:numCache>
                <c:formatCode>0.000</c:formatCode>
                <c:ptCount val="451"/>
                <c:pt idx="0">
                  <c:v>5.2523938264533481</c:v>
                </c:pt>
                <c:pt idx="1">
                  <c:v>5.1512488005989514</c:v>
                </c:pt>
                <c:pt idx="2">
                  <c:v>5.0499183841496755</c:v>
                </c:pt>
                <c:pt idx="3">
                  <c:v>4.9485079597884774</c:v>
                </c:pt>
                <c:pt idx="4">
                  <c:v>4.8471236930512358</c:v>
                </c:pt>
                <c:pt idx="5">
                  <c:v>4.745872387244761</c:v>
                </c:pt>
                <c:pt idx="6">
                  <c:v>4.6448613366022293</c:v>
                </c:pt>
                <c:pt idx="7">
                  <c:v>4.5441981780638212</c:v>
                </c:pt>
                <c:pt idx="8">
                  <c:v>4.4439907420602065</c:v>
                </c:pt>
                <c:pt idx="9">
                  <c:v>4.3443469026616217</c:v>
                </c:pt>
                <c:pt idx="10">
                  <c:v>4.2453744274419911</c:v>
                </c:pt>
                <c:pt idx="11">
                  <c:v>4.1471808273925426</c:v>
                </c:pt>
                <c:pt idx="12">
                  <c:v>4.0498732072051418</c:v>
                </c:pt>
                <c:pt idx="13">
                  <c:v>3.9535581162302602</c:v>
                </c:pt>
                <c:pt idx="14">
                  <c:v>3.8583414004000254</c:v>
                </c:pt>
                <c:pt idx="15">
                  <c:v>3.7643280553915677</c:v>
                </c:pt>
                <c:pt idx="16">
                  <c:v>3.6716220812925116</c:v>
                </c:pt>
                <c:pt idx="17">
                  <c:v>3.5803263390147446</c:v>
                </c:pt>
                <c:pt idx="18">
                  <c:v>3.4905424086908585</c:v>
                </c:pt>
                <c:pt idx="19">
                  <c:v>3.4023704502721142</c:v>
                </c:pt>
                <c:pt idx="20">
                  <c:v>3.3159090665361468</c:v>
                </c:pt>
                <c:pt idx="21">
                  <c:v>3.231255168699013</c:v>
                </c:pt>
                <c:pt idx="22">
                  <c:v>3.1485038448144795</c:v>
                </c:pt>
                <c:pt idx="23">
                  <c:v>3.0677482311330113</c:v>
                </c:pt>
                <c:pt idx="24">
                  <c:v>2.9890793865815048</c:v>
                </c:pt>
                <c:pt idx="25">
                  <c:v>2.9125861705149063</c:v>
                </c:pt>
                <c:pt idx="26">
                  <c:v>2.8383551238813656</c:v>
                </c:pt>
                <c:pt idx="27">
                  <c:v>2.7664703539330642</c:v>
                </c:pt>
                <c:pt idx="28">
                  <c:v>2.6970134226071814</c:v>
                </c:pt>
                <c:pt idx="29">
                  <c:v>2.6300632386917524</c:v>
                </c:pt>
                <c:pt idx="30">
                  <c:v>2.5656959538853386</c:v>
                </c:pt>
                <c:pt idx="31">
                  <c:v>2.5039848628499488</c:v>
                </c:pt>
                <c:pt idx="32">
                  <c:v>2.445000307353201</c:v>
                </c:pt>
                <c:pt idx="33">
                  <c:v>2.3888095845843793</c:v>
                </c:pt>
                <c:pt idx="34">
                  <c:v>2.3354768597276081</c:v>
                </c:pt>
                <c:pt idx="35">
                  <c:v>2.2850630828668663</c:v>
                </c:pt>
                <c:pt idx="36">
                  <c:v>2.237625910292234</c:v>
                </c:pt>
                <c:pt idx="37">
                  <c:v>2.1932196302730134</c:v>
                </c:pt>
                <c:pt idx="38">
                  <c:v>2.1518950933560248</c:v>
                </c:pt>
                <c:pt idx="39">
                  <c:v>2.1136996472450704</c:v>
                </c:pt>
                <c:pt idx="40">
                  <c:v>2.0786770763109921</c:v>
                </c:pt>
                <c:pt idx="41">
                  <c:v>2.0468675457785572</c:v>
                </c:pt>
                <c:pt idx="42">
                  <c:v>2.0183075506316399</c:v>
                </c:pt>
                <c:pt idx="43">
                  <c:v>1.9930298692744568</c:v>
                </c:pt>
                <c:pt idx="44">
                  <c:v>1.9710635219822628</c:v>
                </c:pt>
                <c:pt idx="45">
                  <c:v>1.9524337341713274</c:v>
                </c:pt>
                <c:pt idx="46">
                  <c:v>1.9371619045141983</c:v>
                </c:pt>
                <c:pt idx="47">
                  <c:v>1.9252655779231382</c:v>
                </c:pt>
                <c:pt idx="48">
                  <c:v>1.9167584234197701</c:v>
                </c:pt>
                <c:pt idx="49">
                  <c:v>1.911650216906903</c:v>
                </c:pt>
                <c:pt idx="50">
                  <c:v>1.9099468288543644</c:v>
                </c:pt>
                <c:pt idx="51">
                  <c:v>1.911650216906903</c:v>
                </c:pt>
                <c:pt idx="52">
                  <c:v>1.9167584234197701</c:v>
                </c:pt>
                <c:pt idx="53">
                  <c:v>1.9252655779231382</c:v>
                </c:pt>
                <c:pt idx="54">
                  <c:v>1.9371619045141983</c:v>
                </c:pt>
                <c:pt idx="55">
                  <c:v>1.9524337341713274</c:v>
                </c:pt>
                <c:pt idx="56">
                  <c:v>1.9710635219822628</c:v>
                </c:pt>
                <c:pt idx="57">
                  <c:v>1.9930298692744568</c:v>
                </c:pt>
                <c:pt idx="58">
                  <c:v>2.0183075506316399</c:v>
                </c:pt>
                <c:pt idx="59">
                  <c:v>2.0468675457785572</c:v>
                </c:pt>
                <c:pt idx="60">
                  <c:v>2.0786770763110329</c:v>
                </c:pt>
                <c:pt idx="61">
                  <c:v>2.1136996472450704</c:v>
                </c:pt>
                <c:pt idx="62">
                  <c:v>2.1518950933560248</c:v>
                </c:pt>
                <c:pt idx="63">
                  <c:v>2.1932196302730134</c:v>
                </c:pt>
                <c:pt idx="64">
                  <c:v>2.237625910292234</c:v>
                </c:pt>
                <c:pt idx="65">
                  <c:v>2.2850630828668663</c:v>
                </c:pt>
                <c:pt idx="66">
                  <c:v>2.335476859727649</c:v>
                </c:pt>
                <c:pt idx="67">
                  <c:v>2.3888095845843793</c:v>
                </c:pt>
                <c:pt idx="68">
                  <c:v>2.445000307353201</c:v>
                </c:pt>
                <c:pt idx="69">
                  <c:v>2.5039848628499488</c:v>
                </c:pt>
                <c:pt idx="70">
                  <c:v>2.5656959538853386</c:v>
                </c:pt>
                <c:pt idx="71">
                  <c:v>2.6300632386918341</c:v>
                </c:pt>
                <c:pt idx="72">
                  <c:v>2.6970134226071814</c:v>
                </c:pt>
                <c:pt idx="73">
                  <c:v>2.7664703539330642</c:v>
                </c:pt>
                <c:pt idx="74">
                  <c:v>2.8383551238813656</c:v>
                </c:pt>
                <c:pt idx="75">
                  <c:v>2.9125861705149436</c:v>
                </c:pt>
                <c:pt idx="76">
                  <c:v>2.9890793865815048</c:v>
                </c:pt>
                <c:pt idx="77">
                  <c:v>3.0677482311330113</c:v>
                </c:pt>
                <c:pt idx="78">
                  <c:v>3.1485038448144795</c:v>
                </c:pt>
                <c:pt idx="79">
                  <c:v>3.231255168699013</c:v>
                </c:pt>
                <c:pt idx="80">
                  <c:v>3.3159090665361841</c:v>
                </c:pt>
                <c:pt idx="81">
                  <c:v>3.4023704502721142</c:v>
                </c:pt>
                <c:pt idx="82">
                  <c:v>3.4905424086908585</c:v>
                </c:pt>
                <c:pt idx="83">
                  <c:v>3.5803263390147837</c:v>
                </c:pt>
                <c:pt idx="84">
                  <c:v>3.6716220812925116</c:v>
                </c:pt>
                <c:pt idx="85">
                  <c:v>3.7643280553915677</c:v>
                </c:pt>
                <c:pt idx="86">
                  <c:v>3.8583414004000254</c:v>
                </c:pt>
                <c:pt idx="87">
                  <c:v>3.9535581162302957</c:v>
                </c:pt>
                <c:pt idx="88">
                  <c:v>4.0498732072051418</c:v>
                </c:pt>
                <c:pt idx="89">
                  <c:v>4.1471808273925763</c:v>
                </c:pt>
                <c:pt idx="90">
                  <c:v>4.2453744274420249</c:v>
                </c:pt>
                <c:pt idx="91">
                  <c:v>4.3443469026616537</c:v>
                </c:pt>
                <c:pt idx="92">
                  <c:v>4.4439907420602385</c:v>
                </c:pt>
                <c:pt idx="93">
                  <c:v>4.544198178063855</c:v>
                </c:pt>
                <c:pt idx="94">
                  <c:v>4.6448613366022968</c:v>
                </c:pt>
                <c:pt idx="95">
                  <c:v>4.745872387244761</c:v>
                </c:pt>
                <c:pt idx="96">
                  <c:v>4.8471236930512358</c:v>
                </c:pt>
                <c:pt idx="97">
                  <c:v>4.9485079597885395</c:v>
                </c:pt>
                <c:pt idx="98">
                  <c:v>5.0499183841496755</c:v>
                </c:pt>
                <c:pt idx="99">
                  <c:v>5.1512488005989816</c:v>
                </c:pt>
                <c:pt idx="100">
                  <c:v>5.2523938264533765</c:v>
                </c:pt>
                <c:pt idx="101">
                  <c:v>5.3532490047999808</c:v>
                </c:pt>
                <c:pt idx="102">
                  <c:v>5.4537109448384857</c:v>
                </c:pt>
                <c:pt idx="103">
                  <c:v>5.553677459228993</c:v>
                </c:pt>
                <c:pt idx="104">
                  <c:v>5.6530476980191544</c:v>
                </c:pt>
                <c:pt idx="105">
                  <c:v>5.7517222787198552</c:v>
                </c:pt>
                <c:pt idx="106">
                  <c:v>5.8496034120966964</c:v>
                </c:pt>
                <c:pt idx="107">
                  <c:v>5.9465950232448401</c:v>
                </c:pt>
                <c:pt idx="108">
                  <c:v>6.0426028675193546</c:v>
                </c:pt>
                <c:pt idx="109">
                  <c:v>6.1375346408993643</c:v>
                </c:pt>
                <c:pt idx="110">
                  <c:v>6.2313000843749089</c:v>
                </c:pt>
                <c:pt idx="111">
                  <c:v>6.3238110819617104</c:v>
                </c:pt>
                <c:pt idx="112">
                  <c:v>6.4149817519648709</c:v>
                </c:pt>
                <c:pt idx="113">
                  <c:v>6.5047285311374008</c:v>
                </c:pt>
                <c:pt idx="114">
                  <c:v>6.5929702514064665</c:v>
                </c:pt>
                <c:pt idx="115">
                  <c:v>6.6796282088704313</c:v>
                </c:pt>
                <c:pt idx="116">
                  <c:v>6.7646262248081692</c:v>
                </c:pt>
                <c:pt idx="117">
                  <c:v>6.8478906984801302</c:v>
                </c:pt>
                <c:pt idx="118">
                  <c:v>6.9293506515475523</c:v>
                </c:pt>
                <c:pt idx="119">
                  <c:v>7.0089377639834129</c:v>
                </c:pt>
                <c:pt idx="120">
                  <c:v>7.0865864014026227</c:v>
                </c:pt>
                <c:pt idx="121">
                  <c:v>7.1622336337934263</c:v>
                </c:pt>
                <c:pt idx="122">
                  <c:v>7.2358192456927473</c:v>
                </c:pt>
                <c:pt idx="123">
                  <c:v>7.3072857379077778</c:v>
                </c:pt>
                <c:pt idx="124">
                  <c:v>7.3765783209505056</c:v>
                </c:pt>
                <c:pt idx="125">
                  <c:v>7.4436449004155989</c:v>
                </c:pt>
                <c:pt idx="126">
                  <c:v>7.5084360545966735</c:v>
                </c:pt>
                <c:pt idx="127">
                  <c:v>7.5709050047007516</c:v>
                </c:pt>
                <c:pt idx="128">
                  <c:v>7.6310075780829569</c:v>
                </c:pt>
                <c:pt idx="129">
                  <c:v>7.6887021649850471</c:v>
                </c:pt>
                <c:pt idx="130">
                  <c:v>7.7439496693200942</c:v>
                </c:pt>
                <c:pt idx="131">
                  <c:v>7.7967134540976408</c:v>
                </c:pt>
                <c:pt idx="132">
                  <c:v>7.846959282136706</c:v>
                </c:pt>
                <c:pt idx="133">
                  <c:v>7.8946552527554434</c:v>
                </c:pt>
                <c:pt idx="134">
                  <c:v>7.9397717351665378</c:v>
                </c:pt>
                <c:pt idx="135">
                  <c:v>7.982281299337795</c:v>
                </c:pt>
                <c:pt idx="136">
                  <c:v>8.0221586451025217</c:v>
                </c:pt>
                <c:pt idx="137">
                  <c:v>8.0593805303205599</c:v>
                </c:pt>
                <c:pt idx="138">
                  <c:v>8.0939256988986585</c:v>
                </c:pt>
                <c:pt idx="139">
                  <c:v>8.1257748094797062</c:v>
                </c:pt>
                <c:pt idx="140">
                  <c:v>8.1549103656014097</c:v>
                </c:pt>
                <c:pt idx="141">
                  <c:v>8.181316648107412</c:v>
                </c:pt>
                <c:pt idx="142">
                  <c:v>8.2049796505686317</c:v>
                </c:pt>
                <c:pt idx="143">
                  <c:v>8.2258870184389039</c:v>
                </c:pt>
                <c:pt idx="144">
                  <c:v>8.2440279926260303</c:v>
                </c:pt>
                <c:pt idx="145">
                  <c:v>8.2593933581108505</c:v>
                </c:pt>
                <c:pt idx="146">
                  <c:v>8.2719753981899657</c:v>
                </c:pt>
                <c:pt idx="147">
                  <c:v>8.2817678548546176</c:v>
                </c:pt>
                <c:pt idx="148">
                  <c:v>8.2887658957497692</c:v>
                </c:pt>
                <c:pt idx="149">
                  <c:v>8.2929660880836433</c:v>
                </c:pt>
                <c:pt idx="150">
                  <c:v>8.2943663797798184</c:v>
                </c:pt>
                <c:pt idx="151">
                  <c:v>8.2929660880836433</c:v>
                </c:pt>
                <c:pt idx="152">
                  <c:v>8.2887658957497692</c:v>
                </c:pt>
                <c:pt idx="153">
                  <c:v>8.2817678548545999</c:v>
                </c:pt>
                <c:pt idx="154">
                  <c:v>8.2719753981899657</c:v>
                </c:pt>
                <c:pt idx="155">
                  <c:v>8.2593933581108505</c:v>
                </c:pt>
                <c:pt idx="156">
                  <c:v>8.2440279926260303</c:v>
                </c:pt>
                <c:pt idx="157">
                  <c:v>8.2258870184389039</c:v>
                </c:pt>
                <c:pt idx="158">
                  <c:v>8.2049796505686317</c:v>
                </c:pt>
                <c:pt idx="159">
                  <c:v>8.1813166481073907</c:v>
                </c:pt>
                <c:pt idx="160">
                  <c:v>8.1549103656014097</c:v>
                </c:pt>
                <c:pt idx="161">
                  <c:v>8.1257748094796867</c:v>
                </c:pt>
                <c:pt idx="162">
                  <c:v>8.093925698898639</c:v>
                </c:pt>
                <c:pt idx="163">
                  <c:v>8.0593805303205599</c:v>
                </c:pt>
                <c:pt idx="164">
                  <c:v>8.0221586451025004</c:v>
                </c:pt>
                <c:pt idx="165">
                  <c:v>7.9822812993377514</c:v>
                </c:pt>
                <c:pt idx="166">
                  <c:v>7.9397717351665378</c:v>
                </c:pt>
                <c:pt idx="167">
                  <c:v>7.894655252755423</c:v>
                </c:pt>
                <c:pt idx="168">
                  <c:v>7.8469592821366625</c:v>
                </c:pt>
                <c:pt idx="169">
                  <c:v>7.7967134540976195</c:v>
                </c:pt>
                <c:pt idx="170">
                  <c:v>7.7439496693200729</c:v>
                </c:pt>
                <c:pt idx="171">
                  <c:v>7.6887021649850471</c:v>
                </c:pt>
                <c:pt idx="172">
                  <c:v>7.6310075780829116</c:v>
                </c:pt>
                <c:pt idx="173">
                  <c:v>7.5709050047007294</c:v>
                </c:pt>
                <c:pt idx="174">
                  <c:v>7.5084360545966495</c:v>
                </c:pt>
                <c:pt idx="175">
                  <c:v>7.4436449004155509</c:v>
                </c:pt>
                <c:pt idx="176">
                  <c:v>7.3765783209504816</c:v>
                </c:pt>
                <c:pt idx="177">
                  <c:v>7.3072857379077307</c:v>
                </c:pt>
                <c:pt idx="178">
                  <c:v>7.2358192456927002</c:v>
                </c:pt>
                <c:pt idx="179">
                  <c:v>7.1622336337933783</c:v>
                </c:pt>
                <c:pt idx="180">
                  <c:v>7.0865864014025757</c:v>
                </c:pt>
                <c:pt idx="181">
                  <c:v>7.0089377639833632</c:v>
                </c:pt>
                <c:pt idx="182">
                  <c:v>6.9293506515474776</c:v>
                </c:pt>
                <c:pt idx="183">
                  <c:v>6.8478906984800805</c:v>
                </c:pt>
                <c:pt idx="184">
                  <c:v>6.7646262248081195</c:v>
                </c:pt>
                <c:pt idx="185">
                  <c:v>6.6796282088703816</c:v>
                </c:pt>
                <c:pt idx="186">
                  <c:v>6.5929702514063884</c:v>
                </c:pt>
                <c:pt idx="187">
                  <c:v>6.5047285311373741</c:v>
                </c:pt>
                <c:pt idx="188">
                  <c:v>6.4149817519648167</c:v>
                </c:pt>
                <c:pt idx="189">
                  <c:v>6.3238110819616562</c:v>
                </c:pt>
                <c:pt idx="190">
                  <c:v>6.2313000843748547</c:v>
                </c:pt>
                <c:pt idx="191">
                  <c:v>6.1375346408993092</c:v>
                </c:pt>
                <c:pt idx="192">
                  <c:v>6.0426028675193271</c:v>
                </c:pt>
                <c:pt idx="193">
                  <c:v>5.9465950232447833</c:v>
                </c:pt>
                <c:pt idx="194">
                  <c:v>5.8496034120966378</c:v>
                </c:pt>
                <c:pt idx="195">
                  <c:v>5.7517222787197984</c:v>
                </c:pt>
                <c:pt idx="196">
                  <c:v>5.653047698019094</c:v>
                </c:pt>
                <c:pt idx="197">
                  <c:v>5.5536774592289326</c:v>
                </c:pt>
                <c:pt idx="198">
                  <c:v>5.4537109448383969</c:v>
                </c:pt>
                <c:pt idx="199">
                  <c:v>5.3532490047999488</c:v>
                </c:pt>
                <c:pt idx="200">
                  <c:v>5.2523938264533161</c:v>
                </c:pt>
                <c:pt idx="201">
                  <c:v>5.1512488005988875</c:v>
                </c:pt>
                <c:pt idx="202">
                  <c:v>5.0499183841496116</c:v>
                </c:pt>
                <c:pt idx="203">
                  <c:v>4.9485079597884454</c:v>
                </c:pt>
                <c:pt idx="204">
                  <c:v>4.8471236930511719</c:v>
                </c:pt>
                <c:pt idx="205">
                  <c:v>4.7458723872447255</c:v>
                </c:pt>
                <c:pt idx="206">
                  <c:v>4.6448613366021991</c:v>
                </c:pt>
                <c:pt idx="207">
                  <c:v>4.5441981780637875</c:v>
                </c:pt>
                <c:pt idx="208">
                  <c:v>4.4439907420601727</c:v>
                </c:pt>
                <c:pt idx="209">
                  <c:v>4.344346902661588</c:v>
                </c:pt>
                <c:pt idx="210">
                  <c:v>4.2453744274419574</c:v>
                </c:pt>
                <c:pt idx="211">
                  <c:v>4.147180827392507</c:v>
                </c:pt>
                <c:pt idx="212">
                  <c:v>4.0498732072051045</c:v>
                </c:pt>
                <c:pt idx="213">
                  <c:v>3.9535581162301892</c:v>
                </c:pt>
                <c:pt idx="214">
                  <c:v>3.8583414003999899</c:v>
                </c:pt>
                <c:pt idx="215">
                  <c:v>3.7643280553915321</c:v>
                </c:pt>
                <c:pt idx="216">
                  <c:v>3.6716220812924742</c:v>
                </c:pt>
                <c:pt idx="217">
                  <c:v>3.5803263390147073</c:v>
                </c:pt>
                <c:pt idx="218">
                  <c:v>3.4905424086908212</c:v>
                </c:pt>
                <c:pt idx="219">
                  <c:v>3.4023704502720751</c:v>
                </c:pt>
                <c:pt idx="220">
                  <c:v>3.3159090665361077</c:v>
                </c:pt>
                <c:pt idx="221">
                  <c:v>3.2312551686989757</c:v>
                </c:pt>
                <c:pt idx="222">
                  <c:v>3.1485038448144405</c:v>
                </c:pt>
                <c:pt idx="223">
                  <c:v>3.0677482311329722</c:v>
                </c:pt>
                <c:pt idx="224">
                  <c:v>2.9890793865814675</c:v>
                </c:pt>
                <c:pt idx="225">
                  <c:v>2.9125861705149063</c:v>
                </c:pt>
                <c:pt idx="226">
                  <c:v>2.8383551238813265</c:v>
                </c:pt>
                <c:pt idx="227">
                  <c:v>2.7664703539330251</c:v>
                </c:pt>
                <c:pt idx="228">
                  <c:v>2.6970134226071387</c:v>
                </c:pt>
                <c:pt idx="229">
                  <c:v>2.6300632386917524</c:v>
                </c:pt>
                <c:pt idx="230">
                  <c:v>2.5656959538852568</c:v>
                </c:pt>
                <c:pt idx="231">
                  <c:v>2.5039848628499097</c:v>
                </c:pt>
                <c:pt idx="232">
                  <c:v>2.445000307353201</c:v>
                </c:pt>
                <c:pt idx="233">
                  <c:v>2.3888095845843793</c:v>
                </c:pt>
                <c:pt idx="234">
                  <c:v>2.3354768597276081</c:v>
                </c:pt>
                <c:pt idx="235">
                  <c:v>2.2850630828668255</c:v>
                </c:pt>
                <c:pt idx="236">
                  <c:v>2.237625910292234</c:v>
                </c:pt>
                <c:pt idx="237">
                  <c:v>2.1932196302729707</c:v>
                </c:pt>
                <c:pt idx="238">
                  <c:v>2.1518950933560248</c:v>
                </c:pt>
                <c:pt idx="239">
                  <c:v>2.1136996472450704</c:v>
                </c:pt>
                <c:pt idx="240">
                  <c:v>2.0786770763109921</c:v>
                </c:pt>
                <c:pt idx="241">
                  <c:v>2.0468675457785572</c:v>
                </c:pt>
                <c:pt idx="242">
                  <c:v>2.0183075506316399</c:v>
                </c:pt>
                <c:pt idx="243">
                  <c:v>1.9930298692744568</c:v>
                </c:pt>
                <c:pt idx="244">
                  <c:v>1.9710635219822628</c:v>
                </c:pt>
                <c:pt idx="245">
                  <c:v>1.9524337341713274</c:v>
                </c:pt>
                <c:pt idx="246">
                  <c:v>1.9371619045141983</c:v>
                </c:pt>
                <c:pt idx="247">
                  <c:v>1.9252655779231382</c:v>
                </c:pt>
                <c:pt idx="248">
                  <c:v>1.9167584234197275</c:v>
                </c:pt>
                <c:pt idx="249">
                  <c:v>1.911650216906903</c:v>
                </c:pt>
                <c:pt idx="250">
                  <c:v>1.9099468288543644</c:v>
                </c:pt>
                <c:pt idx="251">
                  <c:v>1.911650216906903</c:v>
                </c:pt>
                <c:pt idx="252">
                  <c:v>1.9167584234197701</c:v>
                </c:pt>
                <c:pt idx="253">
                  <c:v>1.9252655779231382</c:v>
                </c:pt>
                <c:pt idx="254">
                  <c:v>1.9371619045141983</c:v>
                </c:pt>
                <c:pt idx="255">
                  <c:v>1.9524337341713274</c:v>
                </c:pt>
                <c:pt idx="256">
                  <c:v>1.9710635219823036</c:v>
                </c:pt>
                <c:pt idx="257">
                  <c:v>1.9930298692744977</c:v>
                </c:pt>
                <c:pt idx="258">
                  <c:v>2.0183075506316399</c:v>
                </c:pt>
                <c:pt idx="259">
                  <c:v>2.0468675457785572</c:v>
                </c:pt>
                <c:pt idx="260">
                  <c:v>2.0786770763110329</c:v>
                </c:pt>
                <c:pt idx="261">
                  <c:v>2.1136996472451131</c:v>
                </c:pt>
                <c:pt idx="262">
                  <c:v>2.1518950933560674</c:v>
                </c:pt>
                <c:pt idx="263">
                  <c:v>2.1932196302730542</c:v>
                </c:pt>
                <c:pt idx="264">
                  <c:v>2.2376259102922749</c:v>
                </c:pt>
                <c:pt idx="265">
                  <c:v>2.2850630828668663</c:v>
                </c:pt>
                <c:pt idx="266">
                  <c:v>2.335476859727649</c:v>
                </c:pt>
                <c:pt idx="267">
                  <c:v>2.3888095845844184</c:v>
                </c:pt>
                <c:pt idx="268">
                  <c:v>2.4450003073532418</c:v>
                </c:pt>
                <c:pt idx="269">
                  <c:v>2.5039848628500305</c:v>
                </c:pt>
                <c:pt idx="270">
                  <c:v>2.5656959538853386</c:v>
                </c:pt>
                <c:pt idx="271">
                  <c:v>2.6300632386918341</c:v>
                </c:pt>
                <c:pt idx="272">
                  <c:v>2.6970134226072187</c:v>
                </c:pt>
                <c:pt idx="273">
                  <c:v>2.766470353933105</c:v>
                </c:pt>
                <c:pt idx="274">
                  <c:v>2.8383551238814029</c:v>
                </c:pt>
                <c:pt idx="275">
                  <c:v>2.9125861705149827</c:v>
                </c:pt>
                <c:pt idx="276">
                  <c:v>2.9890793865815439</c:v>
                </c:pt>
                <c:pt idx="277">
                  <c:v>3.0677482311330468</c:v>
                </c:pt>
                <c:pt idx="278">
                  <c:v>3.1485038448145168</c:v>
                </c:pt>
                <c:pt idx="279">
                  <c:v>3.2312551686990503</c:v>
                </c:pt>
                <c:pt idx="280">
                  <c:v>3.3159090665362232</c:v>
                </c:pt>
                <c:pt idx="281">
                  <c:v>3.4023704502721515</c:v>
                </c:pt>
                <c:pt idx="282">
                  <c:v>3.4905424086908958</c:v>
                </c:pt>
                <c:pt idx="283">
                  <c:v>3.580326339014821</c:v>
                </c:pt>
                <c:pt idx="284">
                  <c:v>3.6716220812925471</c:v>
                </c:pt>
                <c:pt idx="285">
                  <c:v>3.7643280553916405</c:v>
                </c:pt>
                <c:pt idx="286">
                  <c:v>3.8583414004000609</c:v>
                </c:pt>
                <c:pt idx="287">
                  <c:v>3.953558116230333</c:v>
                </c:pt>
                <c:pt idx="288">
                  <c:v>4.0498732072051773</c:v>
                </c:pt>
                <c:pt idx="289">
                  <c:v>4.1471808273926101</c:v>
                </c:pt>
                <c:pt idx="290">
                  <c:v>4.2453744274420941</c:v>
                </c:pt>
                <c:pt idx="291">
                  <c:v>4.344346902661723</c:v>
                </c:pt>
                <c:pt idx="292">
                  <c:v>4.4439907420602722</c:v>
                </c:pt>
                <c:pt idx="293">
                  <c:v>4.5441981780638852</c:v>
                </c:pt>
                <c:pt idx="294">
                  <c:v>4.6448613366022968</c:v>
                </c:pt>
                <c:pt idx="295">
                  <c:v>4.745872387244793</c:v>
                </c:pt>
                <c:pt idx="296">
                  <c:v>4.8471236930512998</c:v>
                </c:pt>
                <c:pt idx="297">
                  <c:v>4.9485079597885715</c:v>
                </c:pt>
                <c:pt idx="298">
                  <c:v>5.0499183841497395</c:v>
                </c:pt>
                <c:pt idx="299">
                  <c:v>5.1512488005990136</c:v>
                </c:pt>
                <c:pt idx="300">
                  <c:v>5.2523938264534085</c:v>
                </c:pt>
                <c:pt idx="301">
                  <c:v>5.353249004800011</c:v>
                </c:pt>
                <c:pt idx="302">
                  <c:v>5.4537109448385177</c:v>
                </c:pt>
                <c:pt idx="303">
                  <c:v>5.5536774592290232</c:v>
                </c:pt>
                <c:pt idx="304">
                  <c:v>5.6530476980191828</c:v>
                </c:pt>
                <c:pt idx="305">
                  <c:v>5.7517222787198854</c:v>
                </c:pt>
                <c:pt idx="306">
                  <c:v>5.8496034120967266</c:v>
                </c:pt>
                <c:pt idx="307">
                  <c:v>5.9465950232449263</c:v>
                </c:pt>
                <c:pt idx="308">
                  <c:v>6.0426028675194665</c:v>
                </c:pt>
                <c:pt idx="309">
                  <c:v>6.1375346408993936</c:v>
                </c:pt>
                <c:pt idx="310">
                  <c:v>6.2313000843749364</c:v>
                </c:pt>
                <c:pt idx="311">
                  <c:v>6.3238110819617646</c:v>
                </c:pt>
                <c:pt idx="312">
                  <c:v>6.4149817519649233</c:v>
                </c:pt>
                <c:pt idx="313">
                  <c:v>6.504728531137455</c:v>
                </c:pt>
                <c:pt idx="314">
                  <c:v>6.5929702514064932</c:v>
                </c:pt>
                <c:pt idx="315">
                  <c:v>6.6796282088704846</c:v>
                </c:pt>
                <c:pt idx="316">
                  <c:v>6.7646262248082207</c:v>
                </c:pt>
                <c:pt idx="317">
                  <c:v>6.8478906984801551</c:v>
                </c:pt>
                <c:pt idx="318">
                  <c:v>6.9293506515475771</c:v>
                </c:pt>
                <c:pt idx="319">
                  <c:v>7.0089377639834129</c:v>
                </c:pt>
                <c:pt idx="320">
                  <c:v>7.0865864014026476</c:v>
                </c:pt>
                <c:pt idx="321">
                  <c:v>7.1622336337934485</c:v>
                </c:pt>
                <c:pt idx="322">
                  <c:v>7.2358192456927961</c:v>
                </c:pt>
                <c:pt idx="323">
                  <c:v>7.3072857379078027</c:v>
                </c:pt>
                <c:pt idx="324">
                  <c:v>7.3765783209505509</c:v>
                </c:pt>
                <c:pt idx="325">
                  <c:v>7.443644900415622</c:v>
                </c:pt>
                <c:pt idx="326">
                  <c:v>7.5084360545967188</c:v>
                </c:pt>
                <c:pt idx="327">
                  <c:v>7.5709050047007977</c:v>
                </c:pt>
                <c:pt idx="328">
                  <c:v>7.6310075780829569</c:v>
                </c:pt>
                <c:pt idx="329">
                  <c:v>7.6887021649851128</c:v>
                </c:pt>
                <c:pt idx="330">
                  <c:v>7.7439496693201173</c:v>
                </c:pt>
                <c:pt idx="331">
                  <c:v>7.796713454097663</c:v>
                </c:pt>
                <c:pt idx="332">
                  <c:v>7.8469592821367282</c:v>
                </c:pt>
                <c:pt idx="333">
                  <c:v>7.8946552527554648</c:v>
                </c:pt>
                <c:pt idx="334">
                  <c:v>7.9397717351665582</c:v>
                </c:pt>
                <c:pt idx="335">
                  <c:v>7.9822812993378145</c:v>
                </c:pt>
                <c:pt idx="336">
                  <c:v>8.0221586451025413</c:v>
                </c:pt>
                <c:pt idx="337">
                  <c:v>8.0593805303205812</c:v>
                </c:pt>
                <c:pt idx="338">
                  <c:v>8.0939256988986799</c:v>
                </c:pt>
                <c:pt idx="339">
                  <c:v>8.1257748094797257</c:v>
                </c:pt>
                <c:pt idx="340">
                  <c:v>8.1549103656014292</c:v>
                </c:pt>
                <c:pt idx="341">
                  <c:v>8.181316648107412</c:v>
                </c:pt>
                <c:pt idx="342">
                  <c:v>8.2049796505686512</c:v>
                </c:pt>
                <c:pt idx="343">
                  <c:v>8.2258870184389039</c:v>
                </c:pt>
                <c:pt idx="344">
                  <c:v>8.2440279926260516</c:v>
                </c:pt>
                <c:pt idx="345">
                  <c:v>8.2593933581108505</c:v>
                </c:pt>
                <c:pt idx="346">
                  <c:v>8.2719753981899657</c:v>
                </c:pt>
                <c:pt idx="347">
                  <c:v>8.2817678548546176</c:v>
                </c:pt>
                <c:pt idx="348">
                  <c:v>8.2887658957497692</c:v>
                </c:pt>
                <c:pt idx="349">
                  <c:v>8.2929660880836433</c:v>
                </c:pt>
                <c:pt idx="350">
                  <c:v>8.2943663797798184</c:v>
                </c:pt>
                <c:pt idx="351">
                  <c:v>8.2929660880836433</c:v>
                </c:pt>
                <c:pt idx="352">
                  <c:v>8.2887658957497514</c:v>
                </c:pt>
                <c:pt idx="353">
                  <c:v>8.2817678548545999</c:v>
                </c:pt>
                <c:pt idx="354">
                  <c:v>8.2719753981899657</c:v>
                </c:pt>
                <c:pt idx="355">
                  <c:v>8.259393358110831</c:v>
                </c:pt>
                <c:pt idx="356">
                  <c:v>8.2440279926260303</c:v>
                </c:pt>
                <c:pt idx="357">
                  <c:v>8.2258870184389039</c:v>
                </c:pt>
                <c:pt idx="358">
                  <c:v>8.2049796505686103</c:v>
                </c:pt>
                <c:pt idx="359">
                  <c:v>8.1813166481073907</c:v>
                </c:pt>
                <c:pt idx="360">
                  <c:v>8.1549103656013884</c:v>
                </c:pt>
                <c:pt idx="361">
                  <c:v>8.1257748094796867</c:v>
                </c:pt>
                <c:pt idx="362">
                  <c:v>8.093925698898639</c:v>
                </c:pt>
                <c:pt idx="363">
                  <c:v>8.0593805303205173</c:v>
                </c:pt>
                <c:pt idx="364">
                  <c:v>8.0221586451025004</c:v>
                </c:pt>
                <c:pt idx="365">
                  <c:v>7.9822812993377514</c:v>
                </c:pt>
                <c:pt idx="366">
                  <c:v>7.9397717351664951</c:v>
                </c:pt>
                <c:pt idx="367">
                  <c:v>7.8946552527554008</c:v>
                </c:pt>
                <c:pt idx="368">
                  <c:v>7.8469592821366625</c:v>
                </c:pt>
                <c:pt idx="369">
                  <c:v>7.7967134540975982</c:v>
                </c:pt>
                <c:pt idx="370">
                  <c:v>7.7439496693200498</c:v>
                </c:pt>
                <c:pt idx="371">
                  <c:v>7.6887021649850027</c:v>
                </c:pt>
                <c:pt idx="372">
                  <c:v>7.6310075780828655</c:v>
                </c:pt>
                <c:pt idx="373">
                  <c:v>7.5709050047007089</c:v>
                </c:pt>
                <c:pt idx="374">
                  <c:v>7.5084360545965803</c:v>
                </c:pt>
                <c:pt idx="375">
                  <c:v>7.4436449004155065</c:v>
                </c:pt>
                <c:pt idx="376">
                  <c:v>7.3765783209504345</c:v>
                </c:pt>
                <c:pt idx="377">
                  <c:v>7.3072857379077085</c:v>
                </c:pt>
                <c:pt idx="378">
                  <c:v>7.2358192456926762</c:v>
                </c:pt>
                <c:pt idx="379">
                  <c:v>7.1622336337933055</c:v>
                </c:pt>
                <c:pt idx="380">
                  <c:v>7.0865864014025517</c:v>
                </c:pt>
                <c:pt idx="381">
                  <c:v>7.0089377639833144</c:v>
                </c:pt>
                <c:pt idx="382">
                  <c:v>6.929350651547427</c:v>
                </c:pt>
                <c:pt idx="383">
                  <c:v>6.847890698480029</c:v>
                </c:pt>
                <c:pt idx="384">
                  <c:v>6.764626224808068</c:v>
                </c:pt>
                <c:pt idx="385">
                  <c:v>6.6796282088703292</c:v>
                </c:pt>
                <c:pt idx="386">
                  <c:v>6.5929702514063626</c:v>
                </c:pt>
                <c:pt idx="387">
                  <c:v>6.5047285311373217</c:v>
                </c:pt>
                <c:pt idx="388">
                  <c:v>6.4149817519647634</c:v>
                </c:pt>
                <c:pt idx="389">
                  <c:v>6.3238110819616313</c:v>
                </c:pt>
                <c:pt idx="390">
                  <c:v>6.2313000843748005</c:v>
                </c:pt>
                <c:pt idx="391">
                  <c:v>6.137534640899255</c:v>
                </c:pt>
                <c:pt idx="392">
                  <c:v>6.0426028675192986</c:v>
                </c:pt>
                <c:pt idx="393">
                  <c:v>5.9465950232447282</c:v>
                </c:pt>
                <c:pt idx="394">
                  <c:v>5.849603412096581</c:v>
                </c:pt>
                <c:pt idx="395">
                  <c:v>5.7517222787197984</c:v>
                </c:pt>
                <c:pt idx="396">
                  <c:v>5.6530476980190656</c:v>
                </c:pt>
                <c:pt idx="397">
                  <c:v>5.5536774592289042</c:v>
                </c:pt>
                <c:pt idx="398">
                  <c:v>5.4537109448383969</c:v>
                </c:pt>
                <c:pt idx="399">
                  <c:v>5.353249004799892</c:v>
                </c:pt>
                <c:pt idx="400">
                  <c:v>5.2523938264532841</c:v>
                </c:pt>
                <c:pt idx="401">
                  <c:v>5.1512488005988875</c:v>
                </c:pt>
                <c:pt idx="402">
                  <c:v>5.0499183841496436</c:v>
                </c:pt>
                <c:pt idx="403">
                  <c:v>4.9485079597884454</c:v>
                </c:pt>
                <c:pt idx="404">
                  <c:v>4.8471236930511719</c:v>
                </c:pt>
                <c:pt idx="405">
                  <c:v>4.7458723872447255</c:v>
                </c:pt>
                <c:pt idx="406">
                  <c:v>4.6448613366021991</c:v>
                </c:pt>
                <c:pt idx="407">
                  <c:v>4.5441981780638212</c:v>
                </c:pt>
                <c:pt idx="408">
                  <c:v>4.4439907420602065</c:v>
                </c:pt>
                <c:pt idx="409">
                  <c:v>4.3443469026616217</c:v>
                </c:pt>
                <c:pt idx="410">
                  <c:v>4.2453744274419911</c:v>
                </c:pt>
                <c:pt idx="411">
                  <c:v>4.1471808273925426</c:v>
                </c:pt>
                <c:pt idx="412">
                  <c:v>4.0498732072051418</c:v>
                </c:pt>
                <c:pt idx="413">
                  <c:v>3.9535581162302602</c:v>
                </c:pt>
                <c:pt idx="414">
                  <c:v>3.8583414004000254</c:v>
                </c:pt>
                <c:pt idx="415">
                  <c:v>3.7643280553915677</c:v>
                </c:pt>
                <c:pt idx="416">
                  <c:v>3.6716220812925116</c:v>
                </c:pt>
                <c:pt idx="417">
                  <c:v>3.5803263390147837</c:v>
                </c:pt>
                <c:pt idx="418">
                  <c:v>3.4905424086908585</c:v>
                </c:pt>
                <c:pt idx="419">
                  <c:v>3.4023704502721515</c:v>
                </c:pt>
                <c:pt idx="420">
                  <c:v>3.3159090665361841</c:v>
                </c:pt>
                <c:pt idx="421">
                  <c:v>3.2312551686990503</c:v>
                </c:pt>
                <c:pt idx="422">
                  <c:v>3.1485038448145168</c:v>
                </c:pt>
                <c:pt idx="423">
                  <c:v>3.0677482311330468</c:v>
                </c:pt>
                <c:pt idx="424">
                  <c:v>2.9890793865815439</c:v>
                </c:pt>
                <c:pt idx="425">
                  <c:v>2.9125861705149827</c:v>
                </c:pt>
                <c:pt idx="426">
                  <c:v>2.8383551238814029</c:v>
                </c:pt>
                <c:pt idx="427">
                  <c:v>2.766470353933105</c:v>
                </c:pt>
                <c:pt idx="428">
                  <c:v>2.6970134226072187</c:v>
                </c:pt>
                <c:pt idx="429">
                  <c:v>2.6300632386918341</c:v>
                </c:pt>
                <c:pt idx="430">
                  <c:v>2.5656959538853386</c:v>
                </c:pt>
                <c:pt idx="431">
                  <c:v>2.5039848628499488</c:v>
                </c:pt>
                <c:pt idx="432">
                  <c:v>2.4450003073532809</c:v>
                </c:pt>
                <c:pt idx="433">
                  <c:v>2.3888095845844184</c:v>
                </c:pt>
                <c:pt idx="434">
                  <c:v>2.335476859727688</c:v>
                </c:pt>
                <c:pt idx="435">
                  <c:v>2.2850630828669072</c:v>
                </c:pt>
                <c:pt idx="436">
                  <c:v>2.2376259102922749</c:v>
                </c:pt>
                <c:pt idx="437">
                  <c:v>2.1932196302730542</c:v>
                </c:pt>
                <c:pt idx="438">
                  <c:v>2.1518950933560674</c:v>
                </c:pt>
                <c:pt idx="439">
                  <c:v>2.1136996472451131</c:v>
                </c:pt>
                <c:pt idx="440">
                  <c:v>2.0786770763110329</c:v>
                </c:pt>
                <c:pt idx="441">
                  <c:v>2.0468675457786016</c:v>
                </c:pt>
                <c:pt idx="442">
                  <c:v>2.0183075506317252</c:v>
                </c:pt>
                <c:pt idx="443">
                  <c:v>1.9930298692744977</c:v>
                </c:pt>
                <c:pt idx="444">
                  <c:v>1.9710635219823036</c:v>
                </c:pt>
                <c:pt idx="445">
                  <c:v>1.9524337341713274</c:v>
                </c:pt>
                <c:pt idx="446">
                  <c:v>1.9371619045142854</c:v>
                </c:pt>
                <c:pt idx="447">
                  <c:v>1.9252655779231773</c:v>
                </c:pt>
                <c:pt idx="448">
                  <c:v>1.9167584234197701</c:v>
                </c:pt>
                <c:pt idx="449">
                  <c:v>1.911650216906903</c:v>
                </c:pt>
                <c:pt idx="450">
                  <c:v>1.9099468288543644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Sheet1!$E$130</c:f>
              <c:strCache>
                <c:ptCount val="1"/>
                <c:pt idx="0">
                  <c:v>VBQ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Sheet1!$E$131:$E$581</c:f>
              <c:numCache>
                <c:formatCode>0.000</c:formatCode>
                <c:ptCount val="451"/>
                <c:pt idx="0">
                  <c:v>1.1427826217967683</c:v>
                </c:pt>
                <c:pt idx="1">
                  <c:v>1.1427826217967683</c:v>
                </c:pt>
                <c:pt idx="2">
                  <c:v>1.1427826217967683</c:v>
                </c:pt>
                <c:pt idx="3">
                  <c:v>1.1427826217967683</c:v>
                </c:pt>
                <c:pt idx="4">
                  <c:v>1.1427826217967683</c:v>
                </c:pt>
                <c:pt idx="5">
                  <c:v>1.1427826217967683</c:v>
                </c:pt>
                <c:pt idx="6">
                  <c:v>1.1427826217967683</c:v>
                </c:pt>
                <c:pt idx="7">
                  <c:v>1.1427826217967683</c:v>
                </c:pt>
                <c:pt idx="8">
                  <c:v>1.1427826217967683</c:v>
                </c:pt>
                <c:pt idx="9">
                  <c:v>1.1427826217967683</c:v>
                </c:pt>
                <c:pt idx="10">
                  <c:v>1.1427826217967683</c:v>
                </c:pt>
                <c:pt idx="11">
                  <c:v>1.1427826217967683</c:v>
                </c:pt>
                <c:pt idx="12">
                  <c:v>1.1427826217967683</c:v>
                </c:pt>
                <c:pt idx="13">
                  <c:v>1.1427826217967683</c:v>
                </c:pt>
                <c:pt idx="14">
                  <c:v>1.1427826217967683</c:v>
                </c:pt>
                <c:pt idx="15">
                  <c:v>1.1427826217967683</c:v>
                </c:pt>
                <c:pt idx="16">
                  <c:v>1.1427826217967683</c:v>
                </c:pt>
                <c:pt idx="17">
                  <c:v>1.1427826217967683</c:v>
                </c:pt>
                <c:pt idx="18">
                  <c:v>1.1427826217967683</c:v>
                </c:pt>
                <c:pt idx="19">
                  <c:v>1.1427826217967683</c:v>
                </c:pt>
                <c:pt idx="20">
                  <c:v>1.1427826217967683</c:v>
                </c:pt>
                <c:pt idx="21">
                  <c:v>1.1427826217967683</c:v>
                </c:pt>
                <c:pt idx="22">
                  <c:v>1.1427826217967683</c:v>
                </c:pt>
                <c:pt idx="23">
                  <c:v>1.1427826217967683</c:v>
                </c:pt>
                <c:pt idx="24">
                  <c:v>1.1427826217967683</c:v>
                </c:pt>
                <c:pt idx="25">
                  <c:v>1.1427826217967683</c:v>
                </c:pt>
                <c:pt idx="26">
                  <c:v>1.1427826217967683</c:v>
                </c:pt>
                <c:pt idx="27">
                  <c:v>1.1427826217967683</c:v>
                </c:pt>
                <c:pt idx="28">
                  <c:v>1.1427826217967683</c:v>
                </c:pt>
                <c:pt idx="29">
                  <c:v>1.1427826217967683</c:v>
                </c:pt>
                <c:pt idx="30">
                  <c:v>1.1427826217967683</c:v>
                </c:pt>
                <c:pt idx="31">
                  <c:v>1.1427826217967683</c:v>
                </c:pt>
                <c:pt idx="32">
                  <c:v>1.1427826217967683</c:v>
                </c:pt>
                <c:pt idx="33">
                  <c:v>1.1427826217967683</c:v>
                </c:pt>
                <c:pt idx="34">
                  <c:v>1.1427826217967683</c:v>
                </c:pt>
                <c:pt idx="35">
                  <c:v>1.1427826217967683</c:v>
                </c:pt>
                <c:pt idx="36">
                  <c:v>1.1427826217967683</c:v>
                </c:pt>
                <c:pt idx="37">
                  <c:v>1.1427826217967683</c:v>
                </c:pt>
                <c:pt idx="38">
                  <c:v>1.1427826217967683</c:v>
                </c:pt>
                <c:pt idx="39">
                  <c:v>1.1427826217967683</c:v>
                </c:pt>
                <c:pt idx="40">
                  <c:v>1.1427826217967683</c:v>
                </c:pt>
                <c:pt idx="41">
                  <c:v>1.1427826217967683</c:v>
                </c:pt>
                <c:pt idx="42">
                  <c:v>1.1427826217967683</c:v>
                </c:pt>
                <c:pt idx="43">
                  <c:v>1.1427826217967683</c:v>
                </c:pt>
                <c:pt idx="44">
                  <c:v>1.1427826217967683</c:v>
                </c:pt>
                <c:pt idx="45">
                  <c:v>1.1427826217967683</c:v>
                </c:pt>
                <c:pt idx="46">
                  <c:v>1.1427826217967683</c:v>
                </c:pt>
                <c:pt idx="47">
                  <c:v>1.1427826217967683</c:v>
                </c:pt>
                <c:pt idx="48">
                  <c:v>1.1427826217967683</c:v>
                </c:pt>
                <c:pt idx="49">
                  <c:v>1.1427826217967683</c:v>
                </c:pt>
                <c:pt idx="50">
                  <c:v>1.1427826217967683</c:v>
                </c:pt>
                <c:pt idx="51">
                  <c:v>1.1427826217967683</c:v>
                </c:pt>
                <c:pt idx="52">
                  <c:v>1.1427826217967683</c:v>
                </c:pt>
                <c:pt idx="53">
                  <c:v>1.1427826217967683</c:v>
                </c:pt>
                <c:pt idx="54">
                  <c:v>1.1427826217967683</c:v>
                </c:pt>
                <c:pt idx="55">
                  <c:v>1.1427826217967683</c:v>
                </c:pt>
                <c:pt idx="56">
                  <c:v>1.1427826217967683</c:v>
                </c:pt>
                <c:pt idx="57">
                  <c:v>1.1427826217967683</c:v>
                </c:pt>
                <c:pt idx="58">
                  <c:v>1.1427826217967683</c:v>
                </c:pt>
                <c:pt idx="59">
                  <c:v>1.1427826217967683</c:v>
                </c:pt>
                <c:pt idx="60">
                  <c:v>1.1427826217967683</c:v>
                </c:pt>
                <c:pt idx="61">
                  <c:v>1.1427826217967683</c:v>
                </c:pt>
                <c:pt idx="62">
                  <c:v>1.1427826217967683</c:v>
                </c:pt>
                <c:pt idx="63">
                  <c:v>1.1427826217967683</c:v>
                </c:pt>
                <c:pt idx="64">
                  <c:v>1.1427826217967683</c:v>
                </c:pt>
                <c:pt idx="65">
                  <c:v>1.1427826217967683</c:v>
                </c:pt>
                <c:pt idx="66">
                  <c:v>1.1427826217967683</c:v>
                </c:pt>
                <c:pt idx="67">
                  <c:v>1.1427826217967683</c:v>
                </c:pt>
                <c:pt idx="68">
                  <c:v>1.1427826217967683</c:v>
                </c:pt>
                <c:pt idx="69">
                  <c:v>1.1427826217967683</c:v>
                </c:pt>
                <c:pt idx="70">
                  <c:v>1.1427826217967683</c:v>
                </c:pt>
                <c:pt idx="71">
                  <c:v>1.1427826217967683</c:v>
                </c:pt>
                <c:pt idx="72">
                  <c:v>1.1427826217967683</c:v>
                </c:pt>
                <c:pt idx="73">
                  <c:v>1.1427826217967683</c:v>
                </c:pt>
                <c:pt idx="74">
                  <c:v>1.1427826217967683</c:v>
                </c:pt>
                <c:pt idx="75">
                  <c:v>1.1427826217967683</c:v>
                </c:pt>
                <c:pt idx="76">
                  <c:v>1.1427826217967683</c:v>
                </c:pt>
                <c:pt idx="77">
                  <c:v>1.1427826217967683</c:v>
                </c:pt>
                <c:pt idx="78">
                  <c:v>1.1427826217967683</c:v>
                </c:pt>
                <c:pt idx="79">
                  <c:v>1.1427826217967683</c:v>
                </c:pt>
                <c:pt idx="80">
                  <c:v>1.1427826217967683</c:v>
                </c:pt>
                <c:pt idx="81">
                  <c:v>1.1427826217967683</c:v>
                </c:pt>
                <c:pt idx="82">
                  <c:v>1.1427826217967683</c:v>
                </c:pt>
                <c:pt idx="83">
                  <c:v>1.1427826217967683</c:v>
                </c:pt>
                <c:pt idx="84">
                  <c:v>1.1427826217967683</c:v>
                </c:pt>
                <c:pt idx="85">
                  <c:v>1.1427826217967683</c:v>
                </c:pt>
                <c:pt idx="86">
                  <c:v>1.1427826217967683</c:v>
                </c:pt>
                <c:pt idx="87">
                  <c:v>1.1427826217967683</c:v>
                </c:pt>
                <c:pt idx="88">
                  <c:v>1.1427826217967683</c:v>
                </c:pt>
                <c:pt idx="89">
                  <c:v>1.1427826217967683</c:v>
                </c:pt>
                <c:pt idx="90">
                  <c:v>1.1427826217967683</c:v>
                </c:pt>
                <c:pt idx="91">
                  <c:v>1.1427826217967683</c:v>
                </c:pt>
                <c:pt idx="92">
                  <c:v>1.1427826217967683</c:v>
                </c:pt>
                <c:pt idx="93">
                  <c:v>1.1427826217967683</c:v>
                </c:pt>
                <c:pt idx="94">
                  <c:v>1.1427826217967683</c:v>
                </c:pt>
                <c:pt idx="95">
                  <c:v>1.1427826217967683</c:v>
                </c:pt>
                <c:pt idx="96">
                  <c:v>1.1427826217967683</c:v>
                </c:pt>
                <c:pt idx="97">
                  <c:v>1.1427826217967683</c:v>
                </c:pt>
                <c:pt idx="98">
                  <c:v>1.1427826217967683</c:v>
                </c:pt>
                <c:pt idx="99">
                  <c:v>1.1427826217967683</c:v>
                </c:pt>
                <c:pt idx="100">
                  <c:v>1.1427826217967683</c:v>
                </c:pt>
                <c:pt idx="101">
                  <c:v>1.1427826217967683</c:v>
                </c:pt>
                <c:pt idx="102">
                  <c:v>1.1427826217967683</c:v>
                </c:pt>
                <c:pt idx="103">
                  <c:v>1.1427826217967683</c:v>
                </c:pt>
                <c:pt idx="104">
                  <c:v>1.1427826217967683</c:v>
                </c:pt>
                <c:pt idx="105">
                  <c:v>1.1427826217967683</c:v>
                </c:pt>
                <c:pt idx="106">
                  <c:v>1.1427826217967683</c:v>
                </c:pt>
                <c:pt idx="107">
                  <c:v>1.1427826217967683</c:v>
                </c:pt>
                <c:pt idx="108">
                  <c:v>1.1427826217967683</c:v>
                </c:pt>
                <c:pt idx="109">
                  <c:v>1.1427826217967683</c:v>
                </c:pt>
                <c:pt idx="110">
                  <c:v>1.1427826217967683</c:v>
                </c:pt>
                <c:pt idx="111">
                  <c:v>1.1427826217967683</c:v>
                </c:pt>
                <c:pt idx="112">
                  <c:v>1.1427826217967683</c:v>
                </c:pt>
                <c:pt idx="113">
                  <c:v>1.1427826217967683</c:v>
                </c:pt>
                <c:pt idx="114">
                  <c:v>1.1427826217967683</c:v>
                </c:pt>
                <c:pt idx="115">
                  <c:v>1.1427826217967683</c:v>
                </c:pt>
                <c:pt idx="116">
                  <c:v>1.1427826217967683</c:v>
                </c:pt>
                <c:pt idx="117">
                  <c:v>1.1427826217967683</c:v>
                </c:pt>
                <c:pt idx="118">
                  <c:v>1.1427826217967683</c:v>
                </c:pt>
                <c:pt idx="119">
                  <c:v>1.1427826217967683</c:v>
                </c:pt>
                <c:pt idx="120">
                  <c:v>1.1427826217967683</c:v>
                </c:pt>
                <c:pt idx="121">
                  <c:v>1.1427826217967683</c:v>
                </c:pt>
                <c:pt idx="122">
                  <c:v>1.1427826217967683</c:v>
                </c:pt>
                <c:pt idx="123">
                  <c:v>1.1427826217967683</c:v>
                </c:pt>
                <c:pt idx="124">
                  <c:v>1.1427826217967683</c:v>
                </c:pt>
                <c:pt idx="125">
                  <c:v>1.1427826217967683</c:v>
                </c:pt>
                <c:pt idx="126">
                  <c:v>1.1427826217967683</c:v>
                </c:pt>
                <c:pt idx="127">
                  <c:v>1.1427826217967683</c:v>
                </c:pt>
                <c:pt idx="128">
                  <c:v>1.1427826217967683</c:v>
                </c:pt>
                <c:pt idx="129">
                  <c:v>1.1427826217967683</c:v>
                </c:pt>
                <c:pt idx="130">
                  <c:v>1.1427826217967683</c:v>
                </c:pt>
                <c:pt idx="131">
                  <c:v>1.1427826217967683</c:v>
                </c:pt>
                <c:pt idx="132">
                  <c:v>1.1427826217967683</c:v>
                </c:pt>
                <c:pt idx="133">
                  <c:v>1.1427826217967683</c:v>
                </c:pt>
                <c:pt idx="134">
                  <c:v>1.1427826217967683</c:v>
                </c:pt>
                <c:pt idx="135">
                  <c:v>1.1427826217967683</c:v>
                </c:pt>
                <c:pt idx="136">
                  <c:v>1.1427826217967683</c:v>
                </c:pt>
                <c:pt idx="137">
                  <c:v>1.1427826217967683</c:v>
                </c:pt>
                <c:pt idx="138">
                  <c:v>1.1427826217967683</c:v>
                </c:pt>
                <c:pt idx="139">
                  <c:v>1.1427826217967683</c:v>
                </c:pt>
                <c:pt idx="140">
                  <c:v>1.1427826217967683</c:v>
                </c:pt>
                <c:pt idx="141">
                  <c:v>1.1427826217967683</c:v>
                </c:pt>
                <c:pt idx="142">
                  <c:v>1.1427826217967683</c:v>
                </c:pt>
                <c:pt idx="143">
                  <c:v>1.1427826217967683</c:v>
                </c:pt>
                <c:pt idx="144">
                  <c:v>1.1427826217967683</c:v>
                </c:pt>
                <c:pt idx="145">
                  <c:v>1.1427826217967683</c:v>
                </c:pt>
                <c:pt idx="146">
                  <c:v>1.1427826217967683</c:v>
                </c:pt>
                <c:pt idx="147">
                  <c:v>1.1427826217967683</c:v>
                </c:pt>
                <c:pt idx="148">
                  <c:v>1.1427826217967683</c:v>
                </c:pt>
                <c:pt idx="149">
                  <c:v>1.1427826217967683</c:v>
                </c:pt>
                <c:pt idx="150">
                  <c:v>1.1427826217967683</c:v>
                </c:pt>
                <c:pt idx="151">
                  <c:v>1.1427826217967683</c:v>
                </c:pt>
                <c:pt idx="152">
                  <c:v>1.1427826217967683</c:v>
                </c:pt>
                <c:pt idx="153">
                  <c:v>1.1427826217967683</c:v>
                </c:pt>
                <c:pt idx="154">
                  <c:v>1.1427826217967683</c:v>
                </c:pt>
                <c:pt idx="155">
                  <c:v>1.1427826217967683</c:v>
                </c:pt>
                <c:pt idx="156">
                  <c:v>1.1427826217967683</c:v>
                </c:pt>
                <c:pt idx="157">
                  <c:v>1.1427826217967683</c:v>
                </c:pt>
                <c:pt idx="158">
                  <c:v>1.1427826217967683</c:v>
                </c:pt>
                <c:pt idx="159">
                  <c:v>1.1427826217967683</c:v>
                </c:pt>
                <c:pt idx="160">
                  <c:v>1.1427826217967683</c:v>
                </c:pt>
                <c:pt idx="161">
                  <c:v>1.1427826217967683</c:v>
                </c:pt>
                <c:pt idx="162">
                  <c:v>1.1427826217967683</c:v>
                </c:pt>
                <c:pt idx="163">
                  <c:v>1.1427826217967683</c:v>
                </c:pt>
                <c:pt idx="164">
                  <c:v>1.1427826217967683</c:v>
                </c:pt>
                <c:pt idx="165">
                  <c:v>1.1427826217967683</c:v>
                </c:pt>
                <c:pt idx="166">
                  <c:v>1.1427826217967683</c:v>
                </c:pt>
                <c:pt idx="167">
                  <c:v>1.1427826217967683</c:v>
                </c:pt>
                <c:pt idx="168">
                  <c:v>1.1427826217967683</c:v>
                </c:pt>
                <c:pt idx="169">
                  <c:v>1.1427826217967683</c:v>
                </c:pt>
                <c:pt idx="170">
                  <c:v>1.1427826217967683</c:v>
                </c:pt>
                <c:pt idx="171">
                  <c:v>1.1427826217967683</c:v>
                </c:pt>
                <c:pt idx="172">
                  <c:v>1.1427826217967683</c:v>
                </c:pt>
                <c:pt idx="173">
                  <c:v>1.1427826217967683</c:v>
                </c:pt>
                <c:pt idx="174">
                  <c:v>1.1427826217967683</c:v>
                </c:pt>
                <c:pt idx="175">
                  <c:v>1.1427826217967683</c:v>
                </c:pt>
                <c:pt idx="176">
                  <c:v>1.1427826217967683</c:v>
                </c:pt>
                <c:pt idx="177">
                  <c:v>1.1427826217967683</c:v>
                </c:pt>
                <c:pt idx="178">
                  <c:v>1.1427826217967683</c:v>
                </c:pt>
                <c:pt idx="179">
                  <c:v>1.1427826217967683</c:v>
                </c:pt>
                <c:pt idx="180">
                  <c:v>1.1427826217967683</c:v>
                </c:pt>
                <c:pt idx="181">
                  <c:v>1.1427826217967683</c:v>
                </c:pt>
                <c:pt idx="182">
                  <c:v>1.1427826217967683</c:v>
                </c:pt>
                <c:pt idx="183">
                  <c:v>1.1427826217967683</c:v>
                </c:pt>
                <c:pt idx="184">
                  <c:v>1.1427826217967683</c:v>
                </c:pt>
                <c:pt idx="185">
                  <c:v>1.1427826217967683</c:v>
                </c:pt>
                <c:pt idx="186">
                  <c:v>1.1427826217967683</c:v>
                </c:pt>
                <c:pt idx="187">
                  <c:v>1.1427826217967683</c:v>
                </c:pt>
                <c:pt idx="188">
                  <c:v>1.1427826217967683</c:v>
                </c:pt>
                <c:pt idx="189">
                  <c:v>1.1427826217967683</c:v>
                </c:pt>
                <c:pt idx="190">
                  <c:v>1.1427826217967683</c:v>
                </c:pt>
                <c:pt idx="191">
                  <c:v>1.1427826217967683</c:v>
                </c:pt>
                <c:pt idx="192">
                  <c:v>1.1427826217967683</c:v>
                </c:pt>
                <c:pt idx="193">
                  <c:v>1.1427826217967683</c:v>
                </c:pt>
                <c:pt idx="194">
                  <c:v>1.1427826217967683</c:v>
                </c:pt>
                <c:pt idx="195">
                  <c:v>1.1427826217967683</c:v>
                </c:pt>
                <c:pt idx="196">
                  <c:v>1.1427826217967683</c:v>
                </c:pt>
                <c:pt idx="197">
                  <c:v>1.1427826217967683</c:v>
                </c:pt>
                <c:pt idx="198">
                  <c:v>1.1427826217967683</c:v>
                </c:pt>
                <c:pt idx="199">
                  <c:v>1.1427826217967683</c:v>
                </c:pt>
                <c:pt idx="200">
                  <c:v>1.1427826217967683</c:v>
                </c:pt>
                <c:pt idx="201">
                  <c:v>1.1427826217967683</c:v>
                </c:pt>
                <c:pt idx="202">
                  <c:v>1.1427826217967683</c:v>
                </c:pt>
                <c:pt idx="203">
                  <c:v>1.1427826217967683</c:v>
                </c:pt>
                <c:pt idx="204">
                  <c:v>1.1427826217967683</c:v>
                </c:pt>
                <c:pt idx="205">
                  <c:v>1.1427826217967683</c:v>
                </c:pt>
                <c:pt idx="206">
                  <c:v>1.1427826217967683</c:v>
                </c:pt>
                <c:pt idx="207">
                  <c:v>1.1427826217967683</c:v>
                </c:pt>
                <c:pt idx="208">
                  <c:v>1.1427826217967683</c:v>
                </c:pt>
                <c:pt idx="209">
                  <c:v>1.1427826217967683</c:v>
                </c:pt>
                <c:pt idx="210">
                  <c:v>1.1427826217967683</c:v>
                </c:pt>
                <c:pt idx="211">
                  <c:v>1.1427826217967683</c:v>
                </c:pt>
                <c:pt idx="212">
                  <c:v>1.1427826217967683</c:v>
                </c:pt>
                <c:pt idx="213">
                  <c:v>1.1427826217967683</c:v>
                </c:pt>
                <c:pt idx="214">
                  <c:v>1.1427826217967683</c:v>
                </c:pt>
                <c:pt idx="215">
                  <c:v>1.1427826217967683</c:v>
                </c:pt>
                <c:pt idx="216">
                  <c:v>1.1427826217967683</c:v>
                </c:pt>
                <c:pt idx="217">
                  <c:v>1.1427826217967683</c:v>
                </c:pt>
                <c:pt idx="218">
                  <c:v>1.1427826217967683</c:v>
                </c:pt>
                <c:pt idx="219">
                  <c:v>1.1427826217967683</c:v>
                </c:pt>
                <c:pt idx="220">
                  <c:v>1.1427826217967683</c:v>
                </c:pt>
                <c:pt idx="221">
                  <c:v>1.1427826217967683</c:v>
                </c:pt>
                <c:pt idx="222">
                  <c:v>1.1427826217967683</c:v>
                </c:pt>
                <c:pt idx="223">
                  <c:v>1.1427826217967683</c:v>
                </c:pt>
                <c:pt idx="224">
                  <c:v>1.1427826217967683</c:v>
                </c:pt>
                <c:pt idx="225">
                  <c:v>1.1427826217967683</c:v>
                </c:pt>
                <c:pt idx="226">
                  <c:v>1.1427826217967683</c:v>
                </c:pt>
                <c:pt idx="227">
                  <c:v>1.1427826217967683</c:v>
                </c:pt>
                <c:pt idx="228">
                  <c:v>1.1427826217967683</c:v>
                </c:pt>
                <c:pt idx="229">
                  <c:v>1.1427826217967683</c:v>
                </c:pt>
                <c:pt idx="230">
                  <c:v>1.1427826217967683</c:v>
                </c:pt>
                <c:pt idx="231">
                  <c:v>1.1427826217967683</c:v>
                </c:pt>
                <c:pt idx="232">
                  <c:v>1.1427826217967683</c:v>
                </c:pt>
                <c:pt idx="233">
                  <c:v>1.1427826217967683</c:v>
                </c:pt>
                <c:pt idx="234">
                  <c:v>1.1427826217967683</c:v>
                </c:pt>
                <c:pt idx="235">
                  <c:v>1.1427826217967683</c:v>
                </c:pt>
                <c:pt idx="236">
                  <c:v>1.1427826217967683</c:v>
                </c:pt>
                <c:pt idx="237">
                  <c:v>1.1427826217967683</c:v>
                </c:pt>
                <c:pt idx="238">
                  <c:v>1.1427826217967683</c:v>
                </c:pt>
                <c:pt idx="239">
                  <c:v>1.1427826217967683</c:v>
                </c:pt>
                <c:pt idx="240">
                  <c:v>1.1427826217967683</c:v>
                </c:pt>
                <c:pt idx="241">
                  <c:v>1.1427826217967683</c:v>
                </c:pt>
                <c:pt idx="242">
                  <c:v>1.1427826217967683</c:v>
                </c:pt>
                <c:pt idx="243">
                  <c:v>1.1427826217967683</c:v>
                </c:pt>
                <c:pt idx="244">
                  <c:v>1.1427826217967683</c:v>
                </c:pt>
                <c:pt idx="245">
                  <c:v>1.1427826217967683</c:v>
                </c:pt>
                <c:pt idx="246">
                  <c:v>1.1427826217967683</c:v>
                </c:pt>
                <c:pt idx="247">
                  <c:v>1.1427826217967683</c:v>
                </c:pt>
                <c:pt idx="248">
                  <c:v>1.1427826217967683</c:v>
                </c:pt>
                <c:pt idx="249">
                  <c:v>1.1427826217967683</c:v>
                </c:pt>
                <c:pt idx="250">
                  <c:v>1.1427826217967683</c:v>
                </c:pt>
                <c:pt idx="251">
                  <c:v>1.1427826217967683</c:v>
                </c:pt>
                <c:pt idx="252">
                  <c:v>1.1427826217967683</c:v>
                </c:pt>
                <c:pt idx="253">
                  <c:v>1.1427826217967683</c:v>
                </c:pt>
                <c:pt idx="254">
                  <c:v>1.1427826217967683</c:v>
                </c:pt>
                <c:pt idx="255">
                  <c:v>1.1427826217967683</c:v>
                </c:pt>
                <c:pt idx="256">
                  <c:v>1.1427826217967683</c:v>
                </c:pt>
                <c:pt idx="257">
                  <c:v>1.1427826217967683</c:v>
                </c:pt>
                <c:pt idx="258">
                  <c:v>1.1427826217967683</c:v>
                </c:pt>
                <c:pt idx="259">
                  <c:v>1.1427826217967683</c:v>
                </c:pt>
                <c:pt idx="260">
                  <c:v>1.1427826217967683</c:v>
                </c:pt>
                <c:pt idx="261">
                  <c:v>1.1427826217967683</c:v>
                </c:pt>
                <c:pt idx="262">
                  <c:v>1.1427826217967683</c:v>
                </c:pt>
                <c:pt idx="263">
                  <c:v>1.1427826217967683</c:v>
                </c:pt>
                <c:pt idx="264">
                  <c:v>1.1427826217967683</c:v>
                </c:pt>
                <c:pt idx="265">
                  <c:v>1.1427826217967683</c:v>
                </c:pt>
                <c:pt idx="266">
                  <c:v>1.1427826217967683</c:v>
                </c:pt>
                <c:pt idx="267">
                  <c:v>1.1427826217967683</c:v>
                </c:pt>
                <c:pt idx="268">
                  <c:v>1.1427826217967683</c:v>
                </c:pt>
                <c:pt idx="269">
                  <c:v>1.1427826217967683</c:v>
                </c:pt>
                <c:pt idx="270">
                  <c:v>1.1427826217967683</c:v>
                </c:pt>
                <c:pt idx="271">
                  <c:v>1.1427826217967683</c:v>
                </c:pt>
                <c:pt idx="272">
                  <c:v>1.1427826217967683</c:v>
                </c:pt>
                <c:pt idx="273">
                  <c:v>1.1427826217967683</c:v>
                </c:pt>
                <c:pt idx="274">
                  <c:v>1.1427826217967683</c:v>
                </c:pt>
                <c:pt idx="275">
                  <c:v>1.1427826217967683</c:v>
                </c:pt>
                <c:pt idx="276">
                  <c:v>1.1427826217967683</c:v>
                </c:pt>
                <c:pt idx="277">
                  <c:v>1.1427826217967683</c:v>
                </c:pt>
                <c:pt idx="278">
                  <c:v>1.1427826217967683</c:v>
                </c:pt>
                <c:pt idx="279">
                  <c:v>1.1427826217967683</c:v>
                </c:pt>
                <c:pt idx="280">
                  <c:v>1.1427826217967683</c:v>
                </c:pt>
                <c:pt idx="281">
                  <c:v>1.1427826217967683</c:v>
                </c:pt>
                <c:pt idx="282">
                  <c:v>1.1427826217967683</c:v>
                </c:pt>
                <c:pt idx="283">
                  <c:v>1.1427826217967683</c:v>
                </c:pt>
                <c:pt idx="284">
                  <c:v>1.1427826217967683</c:v>
                </c:pt>
                <c:pt idx="285">
                  <c:v>1.1427826217967683</c:v>
                </c:pt>
                <c:pt idx="286">
                  <c:v>1.1427826217967683</c:v>
                </c:pt>
                <c:pt idx="287">
                  <c:v>1.1427826217967683</c:v>
                </c:pt>
                <c:pt idx="288">
                  <c:v>1.1427826217967683</c:v>
                </c:pt>
                <c:pt idx="289">
                  <c:v>1.1427826217967683</c:v>
                </c:pt>
                <c:pt idx="290">
                  <c:v>1.1427826217967683</c:v>
                </c:pt>
                <c:pt idx="291">
                  <c:v>1.1427826217967683</c:v>
                </c:pt>
                <c:pt idx="292">
                  <c:v>1.1427826217967683</c:v>
                </c:pt>
                <c:pt idx="293">
                  <c:v>1.1427826217967683</c:v>
                </c:pt>
                <c:pt idx="294">
                  <c:v>1.1427826217967683</c:v>
                </c:pt>
                <c:pt idx="295">
                  <c:v>1.1427826217967683</c:v>
                </c:pt>
                <c:pt idx="296">
                  <c:v>1.1427826217967683</c:v>
                </c:pt>
                <c:pt idx="297">
                  <c:v>1.1427826217967683</c:v>
                </c:pt>
                <c:pt idx="298">
                  <c:v>1.1427826217967683</c:v>
                </c:pt>
                <c:pt idx="299">
                  <c:v>1.1427826217967683</c:v>
                </c:pt>
                <c:pt idx="300">
                  <c:v>1.1427826217967683</c:v>
                </c:pt>
                <c:pt idx="301">
                  <c:v>1.1427826217967683</c:v>
                </c:pt>
                <c:pt idx="302">
                  <c:v>1.1427826217967683</c:v>
                </c:pt>
                <c:pt idx="303">
                  <c:v>1.1427826217967683</c:v>
                </c:pt>
                <c:pt idx="304">
                  <c:v>1.1427826217967683</c:v>
                </c:pt>
                <c:pt idx="305">
                  <c:v>1.1427826217967683</c:v>
                </c:pt>
                <c:pt idx="306">
                  <c:v>1.1427826217967683</c:v>
                </c:pt>
                <c:pt idx="307">
                  <c:v>1.1427826217967683</c:v>
                </c:pt>
                <c:pt idx="308">
                  <c:v>1.1427826217967683</c:v>
                </c:pt>
                <c:pt idx="309">
                  <c:v>1.1427826217967683</c:v>
                </c:pt>
                <c:pt idx="310">
                  <c:v>1.1427826217967683</c:v>
                </c:pt>
                <c:pt idx="311">
                  <c:v>1.1427826217967683</c:v>
                </c:pt>
                <c:pt idx="312">
                  <c:v>1.1427826217967683</c:v>
                </c:pt>
                <c:pt idx="313">
                  <c:v>1.1427826217967683</c:v>
                </c:pt>
                <c:pt idx="314">
                  <c:v>1.1427826217967683</c:v>
                </c:pt>
                <c:pt idx="315">
                  <c:v>1.1427826217967683</c:v>
                </c:pt>
                <c:pt idx="316">
                  <c:v>1.1427826217967683</c:v>
                </c:pt>
                <c:pt idx="317">
                  <c:v>1.1427826217967683</c:v>
                </c:pt>
                <c:pt idx="318">
                  <c:v>1.1427826217967683</c:v>
                </c:pt>
                <c:pt idx="319">
                  <c:v>1.1427826217967683</c:v>
                </c:pt>
                <c:pt idx="320">
                  <c:v>1.1427826217967683</c:v>
                </c:pt>
                <c:pt idx="321">
                  <c:v>1.1427826217967683</c:v>
                </c:pt>
                <c:pt idx="322">
                  <c:v>1.1427826217967683</c:v>
                </c:pt>
                <c:pt idx="323">
                  <c:v>1.1427826217967683</c:v>
                </c:pt>
                <c:pt idx="324">
                  <c:v>1.1427826217967683</c:v>
                </c:pt>
                <c:pt idx="325">
                  <c:v>1.1427826217967683</c:v>
                </c:pt>
                <c:pt idx="326">
                  <c:v>1.1427826217967683</c:v>
                </c:pt>
                <c:pt idx="327">
                  <c:v>1.1427826217967683</c:v>
                </c:pt>
                <c:pt idx="328">
                  <c:v>1.1427826217967683</c:v>
                </c:pt>
                <c:pt idx="329">
                  <c:v>1.1427826217967683</c:v>
                </c:pt>
                <c:pt idx="330">
                  <c:v>1.1427826217967683</c:v>
                </c:pt>
                <c:pt idx="331">
                  <c:v>1.1427826217967683</c:v>
                </c:pt>
                <c:pt idx="332">
                  <c:v>1.1427826217967683</c:v>
                </c:pt>
                <c:pt idx="333">
                  <c:v>1.1427826217967683</c:v>
                </c:pt>
                <c:pt idx="334">
                  <c:v>1.1427826217967683</c:v>
                </c:pt>
                <c:pt idx="335">
                  <c:v>1.1427826217967683</c:v>
                </c:pt>
                <c:pt idx="336">
                  <c:v>1.1427826217967683</c:v>
                </c:pt>
                <c:pt idx="337">
                  <c:v>1.1427826217967683</c:v>
                </c:pt>
                <c:pt idx="338">
                  <c:v>1.1427826217967683</c:v>
                </c:pt>
                <c:pt idx="339">
                  <c:v>1.1427826217967683</c:v>
                </c:pt>
                <c:pt idx="340">
                  <c:v>1.1427826217967683</c:v>
                </c:pt>
                <c:pt idx="341">
                  <c:v>1.1427826217967683</c:v>
                </c:pt>
                <c:pt idx="342">
                  <c:v>1.1427826217967683</c:v>
                </c:pt>
                <c:pt idx="343">
                  <c:v>1.1427826217967683</c:v>
                </c:pt>
                <c:pt idx="344">
                  <c:v>1.1427826217967683</c:v>
                </c:pt>
                <c:pt idx="345">
                  <c:v>1.1427826217967683</c:v>
                </c:pt>
                <c:pt idx="346">
                  <c:v>1.1427826217967683</c:v>
                </c:pt>
                <c:pt idx="347">
                  <c:v>1.1427826217967683</c:v>
                </c:pt>
                <c:pt idx="348">
                  <c:v>1.1427826217967683</c:v>
                </c:pt>
                <c:pt idx="349">
                  <c:v>1.1427826217967683</c:v>
                </c:pt>
                <c:pt idx="350">
                  <c:v>1.1427826217967683</c:v>
                </c:pt>
                <c:pt idx="351">
                  <c:v>1.1427826217967683</c:v>
                </c:pt>
                <c:pt idx="352">
                  <c:v>1.1427826217967683</c:v>
                </c:pt>
                <c:pt idx="353">
                  <c:v>1.1427826217967683</c:v>
                </c:pt>
                <c:pt idx="354">
                  <c:v>1.1427826217967683</c:v>
                </c:pt>
                <c:pt idx="355">
                  <c:v>1.1427826217967683</c:v>
                </c:pt>
                <c:pt idx="356">
                  <c:v>1.1427826217967683</c:v>
                </c:pt>
                <c:pt idx="357">
                  <c:v>1.1427826217967683</c:v>
                </c:pt>
                <c:pt idx="358">
                  <c:v>1.1427826217967683</c:v>
                </c:pt>
                <c:pt idx="359">
                  <c:v>1.1427826217967683</c:v>
                </c:pt>
                <c:pt idx="360">
                  <c:v>1.1427826217967683</c:v>
                </c:pt>
                <c:pt idx="361">
                  <c:v>1.1427826217967683</c:v>
                </c:pt>
                <c:pt idx="362">
                  <c:v>1.1427826217967683</c:v>
                </c:pt>
                <c:pt idx="363">
                  <c:v>1.1427826217967683</c:v>
                </c:pt>
                <c:pt idx="364">
                  <c:v>1.1427826217967683</c:v>
                </c:pt>
                <c:pt idx="365">
                  <c:v>1.1427826217967683</c:v>
                </c:pt>
                <c:pt idx="366">
                  <c:v>1.1427826217967683</c:v>
                </c:pt>
                <c:pt idx="367">
                  <c:v>1.1427826217967683</c:v>
                </c:pt>
                <c:pt idx="368">
                  <c:v>1.1427826217967683</c:v>
                </c:pt>
                <c:pt idx="369">
                  <c:v>1.1427826217967683</c:v>
                </c:pt>
                <c:pt idx="370">
                  <c:v>1.1427826217967683</c:v>
                </c:pt>
                <c:pt idx="371">
                  <c:v>1.1427826217967683</c:v>
                </c:pt>
                <c:pt idx="372">
                  <c:v>1.1427826217967683</c:v>
                </c:pt>
                <c:pt idx="373">
                  <c:v>1.1427826217967683</c:v>
                </c:pt>
                <c:pt idx="374">
                  <c:v>1.1427826217967683</c:v>
                </c:pt>
                <c:pt idx="375">
                  <c:v>1.1427826217967683</c:v>
                </c:pt>
                <c:pt idx="376">
                  <c:v>1.1427826217967683</c:v>
                </c:pt>
                <c:pt idx="377">
                  <c:v>1.1427826217967683</c:v>
                </c:pt>
                <c:pt idx="378">
                  <c:v>1.1427826217967683</c:v>
                </c:pt>
                <c:pt idx="379">
                  <c:v>1.1427826217967683</c:v>
                </c:pt>
                <c:pt idx="380">
                  <c:v>1.1427826217967683</c:v>
                </c:pt>
                <c:pt idx="381">
                  <c:v>1.1427826217967683</c:v>
                </c:pt>
                <c:pt idx="382">
                  <c:v>1.1427826217967683</c:v>
                </c:pt>
                <c:pt idx="383">
                  <c:v>1.1427826217967683</c:v>
                </c:pt>
                <c:pt idx="384">
                  <c:v>1.1427826217967683</c:v>
                </c:pt>
                <c:pt idx="385">
                  <c:v>1.1427826217967683</c:v>
                </c:pt>
                <c:pt idx="386">
                  <c:v>1.1427826217967683</c:v>
                </c:pt>
                <c:pt idx="387">
                  <c:v>1.1427826217967683</c:v>
                </c:pt>
                <c:pt idx="388">
                  <c:v>1.1427826217967683</c:v>
                </c:pt>
                <c:pt idx="389">
                  <c:v>1.1427826217967683</c:v>
                </c:pt>
                <c:pt idx="390">
                  <c:v>1.1427826217967683</c:v>
                </c:pt>
                <c:pt idx="391">
                  <c:v>1.1427826217967683</c:v>
                </c:pt>
                <c:pt idx="392">
                  <c:v>1.1427826217967683</c:v>
                </c:pt>
                <c:pt idx="393">
                  <c:v>1.1427826217967683</c:v>
                </c:pt>
                <c:pt idx="394">
                  <c:v>1.1427826217967683</c:v>
                </c:pt>
                <c:pt idx="395">
                  <c:v>1.1427826217967683</c:v>
                </c:pt>
                <c:pt idx="396">
                  <c:v>1.1427826217967683</c:v>
                </c:pt>
                <c:pt idx="397">
                  <c:v>1.1427826217967683</c:v>
                </c:pt>
                <c:pt idx="398">
                  <c:v>1.1427826217967683</c:v>
                </c:pt>
                <c:pt idx="399">
                  <c:v>1.1427826217967683</c:v>
                </c:pt>
                <c:pt idx="400">
                  <c:v>1.1427826217967683</c:v>
                </c:pt>
                <c:pt idx="401">
                  <c:v>1.1427826217967683</c:v>
                </c:pt>
                <c:pt idx="402">
                  <c:v>1.1427826217967683</c:v>
                </c:pt>
                <c:pt idx="403">
                  <c:v>1.1427826217967683</c:v>
                </c:pt>
                <c:pt idx="404">
                  <c:v>1.1427826217967683</c:v>
                </c:pt>
                <c:pt idx="405">
                  <c:v>1.1427826217967683</c:v>
                </c:pt>
                <c:pt idx="406">
                  <c:v>1.1427826217967683</c:v>
                </c:pt>
                <c:pt idx="407">
                  <c:v>1.1427826217967683</c:v>
                </c:pt>
                <c:pt idx="408">
                  <c:v>1.1427826217967683</c:v>
                </c:pt>
                <c:pt idx="409">
                  <c:v>1.1427826217967683</c:v>
                </c:pt>
                <c:pt idx="410">
                  <c:v>1.1427826217967683</c:v>
                </c:pt>
                <c:pt idx="411">
                  <c:v>1.1427826217967683</c:v>
                </c:pt>
                <c:pt idx="412">
                  <c:v>1.1427826217967683</c:v>
                </c:pt>
                <c:pt idx="413">
                  <c:v>1.1427826217967683</c:v>
                </c:pt>
                <c:pt idx="414">
                  <c:v>1.1427826217967683</c:v>
                </c:pt>
                <c:pt idx="415">
                  <c:v>1.1427826217967683</c:v>
                </c:pt>
                <c:pt idx="416">
                  <c:v>1.1427826217967683</c:v>
                </c:pt>
                <c:pt idx="417">
                  <c:v>1.1427826217967683</c:v>
                </c:pt>
                <c:pt idx="418">
                  <c:v>1.1427826217967683</c:v>
                </c:pt>
                <c:pt idx="419">
                  <c:v>1.1427826217967683</c:v>
                </c:pt>
                <c:pt idx="420">
                  <c:v>1.1427826217967683</c:v>
                </c:pt>
                <c:pt idx="421">
                  <c:v>1.1427826217967683</c:v>
                </c:pt>
                <c:pt idx="422">
                  <c:v>1.1427826217967683</c:v>
                </c:pt>
                <c:pt idx="423">
                  <c:v>1.1427826217967683</c:v>
                </c:pt>
                <c:pt idx="424">
                  <c:v>1.1427826217967683</c:v>
                </c:pt>
                <c:pt idx="425">
                  <c:v>1.1427826217967683</c:v>
                </c:pt>
                <c:pt idx="426">
                  <c:v>1.1427826217967683</c:v>
                </c:pt>
                <c:pt idx="427">
                  <c:v>1.1427826217967683</c:v>
                </c:pt>
                <c:pt idx="428">
                  <c:v>1.1427826217967683</c:v>
                </c:pt>
                <c:pt idx="429">
                  <c:v>1.1427826217967683</c:v>
                </c:pt>
                <c:pt idx="430">
                  <c:v>1.1427826217967683</c:v>
                </c:pt>
                <c:pt idx="431">
                  <c:v>1.1427826217967683</c:v>
                </c:pt>
                <c:pt idx="432">
                  <c:v>1.1427826217967683</c:v>
                </c:pt>
                <c:pt idx="433">
                  <c:v>1.1427826217967683</c:v>
                </c:pt>
                <c:pt idx="434">
                  <c:v>1.1427826217967683</c:v>
                </c:pt>
                <c:pt idx="435">
                  <c:v>1.1427826217967683</c:v>
                </c:pt>
                <c:pt idx="436">
                  <c:v>1.1427826217967683</c:v>
                </c:pt>
                <c:pt idx="437">
                  <c:v>1.1427826217967683</c:v>
                </c:pt>
                <c:pt idx="438">
                  <c:v>1.1427826217967683</c:v>
                </c:pt>
                <c:pt idx="439">
                  <c:v>1.1427826217967683</c:v>
                </c:pt>
                <c:pt idx="440">
                  <c:v>1.1427826217967683</c:v>
                </c:pt>
                <c:pt idx="441">
                  <c:v>1.1427826217967683</c:v>
                </c:pt>
                <c:pt idx="442">
                  <c:v>1.1427826217967683</c:v>
                </c:pt>
                <c:pt idx="443">
                  <c:v>1.1427826217967683</c:v>
                </c:pt>
                <c:pt idx="444">
                  <c:v>1.1427826217967683</c:v>
                </c:pt>
                <c:pt idx="445">
                  <c:v>1.1427826217967683</c:v>
                </c:pt>
                <c:pt idx="446">
                  <c:v>1.1427826217967683</c:v>
                </c:pt>
                <c:pt idx="447">
                  <c:v>1.1427826217967683</c:v>
                </c:pt>
                <c:pt idx="448">
                  <c:v>1.1427826217967683</c:v>
                </c:pt>
                <c:pt idx="449">
                  <c:v>1.1427826217967683</c:v>
                </c:pt>
                <c:pt idx="450">
                  <c:v>1.1427826217967683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Sheet1!$F$130</c:f>
              <c:strCache>
                <c:ptCount val="1"/>
                <c:pt idx="0">
                  <c:v>VB (dyn.)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Sheet1!$F$131:$F$581</c:f>
              <c:numCache>
                <c:formatCode>0.000</c:formatCode>
                <c:ptCount val="451"/>
                <c:pt idx="0">
                  <c:v>1.1427826217967683</c:v>
                </c:pt>
                <c:pt idx="1">
                  <c:v>1.1440850771668953</c:v>
                </c:pt>
                <c:pt idx="2">
                  <c:v>1.1453862080098052</c:v>
                </c:pt>
                <c:pt idx="3">
                  <c:v>1.1466847310054005</c:v>
                </c:pt>
                <c:pt idx="4">
                  <c:v>1.1479793655038613</c:v>
                </c:pt>
                <c:pt idx="5">
                  <c:v>1.1492688347839619</c:v>
                </c:pt>
                <c:pt idx="6">
                  <c:v>1.1505518673073465</c:v>
                </c:pt>
                <c:pt idx="7">
                  <c:v>1.1518271979675732</c:v>
                </c:pt>
                <c:pt idx="8">
                  <c:v>1.1530935693327176</c:v>
                </c:pt>
                <c:pt idx="9">
                  <c:v>1.1543497328803425</c:v>
                </c:pt>
                <c:pt idx="10">
                  <c:v>1.1555944502236419</c:v>
                </c:pt>
                <c:pt idx="11">
                  <c:v>1.1568264943275746</c:v>
                </c:pt>
                <c:pt idx="12">
                  <c:v>1.1580446507138102</c:v>
                </c:pt>
                <c:pt idx="13">
                  <c:v>1.1592477186533219</c:v>
                </c:pt>
                <c:pt idx="14">
                  <c:v>1.160434512345466</c:v>
                </c:pt>
                <c:pt idx="15">
                  <c:v>1.1616038620824072</c:v>
                </c:pt>
                <c:pt idx="16">
                  <c:v>1.1627546153977488</c:v>
                </c:pt>
                <c:pt idx="17">
                  <c:v>1.163885638198257</c:v>
                </c:pt>
                <c:pt idx="18">
                  <c:v>1.1649958158775662</c:v>
                </c:pt>
                <c:pt idx="19">
                  <c:v>1.1660840544107889</c:v>
                </c:pt>
                <c:pt idx="20">
                  <c:v>1.1671492814289453</c:v>
                </c:pt>
                <c:pt idx="21">
                  <c:v>1.1681904472721709</c:v>
                </c:pt>
                <c:pt idx="22">
                  <c:v>1.1692065260206679</c:v>
                </c:pt>
                <c:pt idx="23">
                  <c:v>1.1701965165023851</c:v>
                </c:pt>
                <c:pt idx="24">
                  <c:v>1.1711594432764396</c:v>
                </c:pt>
                <c:pt idx="25">
                  <c:v>1.1720943575913116</c:v>
                </c:pt>
                <c:pt idx="26">
                  <c:v>1.1730003383168732</c:v>
                </c:pt>
                <c:pt idx="27">
                  <c:v>1.1738764928493297</c:v>
                </c:pt>
                <c:pt idx="28">
                  <c:v>1.1747219579881802</c:v>
                </c:pt>
                <c:pt idx="29">
                  <c:v>1.1755359007843404</c:v>
                </c:pt>
                <c:pt idx="30">
                  <c:v>1.1763175193585818</c:v>
                </c:pt>
                <c:pt idx="31">
                  <c:v>1.1770660436894893</c:v>
                </c:pt>
                <c:pt idx="32">
                  <c:v>1.1777807363701425</c:v>
                </c:pt>
                <c:pt idx="33">
                  <c:v>1.1784608933327951</c:v>
                </c:pt>
                <c:pt idx="34">
                  <c:v>1.1791058445408198</c:v>
                </c:pt>
                <c:pt idx="35">
                  <c:v>1.179714954647235</c:v>
                </c:pt>
                <c:pt idx="36">
                  <c:v>1.1802876236191739</c:v>
                </c:pt>
                <c:pt idx="37">
                  <c:v>1.1808232873276618</c:v>
                </c:pt>
                <c:pt idx="38">
                  <c:v>1.1813214181021312</c:v>
                </c:pt>
                <c:pt idx="39">
                  <c:v>1.1817815252491171</c:v>
                </c:pt>
                <c:pt idx="40">
                  <c:v>1.182203155534622</c:v>
                </c:pt>
                <c:pt idx="41">
                  <c:v>1.1825858936296743</c:v>
                </c:pt>
                <c:pt idx="42">
                  <c:v>1.182929362518633</c:v>
                </c:pt>
                <c:pt idx="43">
                  <c:v>1.1832332238698413</c:v>
                </c:pt>
                <c:pt idx="44">
                  <c:v>1.1834971783682522</c:v>
                </c:pt>
                <c:pt idx="45">
                  <c:v>1.1837209660097092</c:v>
                </c:pt>
                <c:pt idx="46">
                  <c:v>1.1839043663565776</c:v>
                </c:pt>
                <c:pt idx="47">
                  <c:v>1.1840471987544792</c:v>
                </c:pt>
                <c:pt idx="48">
                  <c:v>1.1841493225099162</c:v>
                </c:pt>
                <c:pt idx="49">
                  <c:v>1.1842106370286059</c:v>
                </c:pt>
                <c:pt idx="50">
                  <c:v>1.1842310819143869</c:v>
                </c:pt>
                <c:pt idx="51">
                  <c:v>1.1842106370286059</c:v>
                </c:pt>
                <c:pt idx="52">
                  <c:v>1.1841493225099162</c:v>
                </c:pt>
                <c:pt idx="53">
                  <c:v>1.1840471987544792</c:v>
                </c:pt>
                <c:pt idx="54">
                  <c:v>1.1839043663565776</c:v>
                </c:pt>
                <c:pt idx="55">
                  <c:v>1.1837209660097092</c:v>
                </c:pt>
                <c:pt idx="56">
                  <c:v>1.1834971783682522</c:v>
                </c:pt>
                <c:pt idx="57">
                  <c:v>1.1832332238698413</c:v>
                </c:pt>
                <c:pt idx="58">
                  <c:v>1.182929362518633</c:v>
                </c:pt>
                <c:pt idx="59">
                  <c:v>1.1825858936296743</c:v>
                </c:pt>
                <c:pt idx="60">
                  <c:v>1.1822031555346215</c:v>
                </c:pt>
                <c:pt idx="61">
                  <c:v>1.1817815252491171</c:v>
                </c:pt>
                <c:pt idx="62">
                  <c:v>1.1813214181021312</c:v>
                </c:pt>
                <c:pt idx="63">
                  <c:v>1.1808232873276618</c:v>
                </c:pt>
                <c:pt idx="64">
                  <c:v>1.1802876236191739</c:v>
                </c:pt>
                <c:pt idx="65">
                  <c:v>1.179714954647235</c:v>
                </c:pt>
                <c:pt idx="66">
                  <c:v>1.1791058445408193</c:v>
                </c:pt>
                <c:pt idx="67">
                  <c:v>1.1784608933327951</c:v>
                </c:pt>
                <c:pt idx="68">
                  <c:v>1.1777807363701425</c:v>
                </c:pt>
                <c:pt idx="69">
                  <c:v>1.1770660436894893</c:v>
                </c:pt>
                <c:pt idx="70">
                  <c:v>1.1763175193585818</c:v>
                </c:pt>
                <c:pt idx="71">
                  <c:v>1.1755359007843396</c:v>
                </c:pt>
                <c:pt idx="72">
                  <c:v>1.1747219579881802</c:v>
                </c:pt>
                <c:pt idx="73">
                  <c:v>1.1738764928493297</c:v>
                </c:pt>
                <c:pt idx="74">
                  <c:v>1.1730003383168732</c:v>
                </c:pt>
                <c:pt idx="75">
                  <c:v>1.1720943575913112</c:v>
                </c:pt>
                <c:pt idx="76">
                  <c:v>1.1711594432764396</c:v>
                </c:pt>
                <c:pt idx="77">
                  <c:v>1.1701965165023851</c:v>
                </c:pt>
                <c:pt idx="78">
                  <c:v>1.1692065260206679</c:v>
                </c:pt>
                <c:pt idx="79">
                  <c:v>1.1681904472721709</c:v>
                </c:pt>
                <c:pt idx="80">
                  <c:v>1.1671492814289448</c:v>
                </c:pt>
                <c:pt idx="81">
                  <c:v>1.1660840544107889</c:v>
                </c:pt>
                <c:pt idx="82">
                  <c:v>1.1649958158775662</c:v>
                </c:pt>
                <c:pt idx="83">
                  <c:v>1.1638856381982565</c:v>
                </c:pt>
                <c:pt idx="84">
                  <c:v>1.1627546153977488</c:v>
                </c:pt>
                <c:pt idx="85">
                  <c:v>1.1616038620824072</c:v>
                </c:pt>
                <c:pt idx="86">
                  <c:v>1.160434512345466</c:v>
                </c:pt>
                <c:pt idx="87">
                  <c:v>1.1592477186533214</c:v>
                </c:pt>
                <c:pt idx="88">
                  <c:v>1.1580446507138102</c:v>
                </c:pt>
                <c:pt idx="89">
                  <c:v>1.1568264943275741</c:v>
                </c:pt>
                <c:pt idx="90">
                  <c:v>1.1555944502236417</c:v>
                </c:pt>
                <c:pt idx="91">
                  <c:v>1.154349732880342</c:v>
                </c:pt>
                <c:pt idx="92">
                  <c:v>1.1530935693327171</c:v>
                </c:pt>
                <c:pt idx="93">
                  <c:v>1.1518271979675727</c:v>
                </c:pt>
                <c:pt idx="94">
                  <c:v>1.1505518673073456</c:v>
                </c:pt>
                <c:pt idx="95">
                  <c:v>1.1492688347839619</c:v>
                </c:pt>
                <c:pt idx="96">
                  <c:v>1.1479793655038613</c:v>
                </c:pt>
                <c:pt idx="97">
                  <c:v>1.1466847310053998</c:v>
                </c:pt>
                <c:pt idx="98">
                  <c:v>1.1453862080098052</c:v>
                </c:pt>
                <c:pt idx="99">
                  <c:v>1.1440850771668949</c:v>
                </c:pt>
                <c:pt idx="100">
                  <c:v>1.1427826217967678</c:v>
                </c:pt>
                <c:pt idx="101">
                  <c:v>1.1414801266286643</c:v>
                </c:pt>
                <c:pt idx="102">
                  <c:v>1.1401788765382077</c:v>
                </c:pt>
                <c:pt idx="103">
                  <c:v>1.1388801552842385</c:v>
                </c:pt>
                <c:pt idx="104">
                  <c:v>1.13758524424644</c:v>
                </c:pt>
                <c:pt idx="105">
                  <c:v>1.1362954211649665</c:v>
                </c:pt>
                <c:pt idx="106">
                  <c:v>1.1350119588832717</c:v>
                </c:pt>
                <c:pt idx="107">
                  <c:v>1.1337361240953425</c:v>
                </c:pt>
                <c:pt idx="108">
                  <c:v>1.1324691760985213</c:v>
                </c:pt>
                <c:pt idx="109">
                  <c:v>1.1312123655531139</c:v>
                </c:pt>
                <c:pt idx="110">
                  <c:v>1.1299669332499698</c:v>
                </c:pt>
                <c:pt idx="111">
                  <c:v>1.1287341088871923</c:v>
                </c:pt>
                <c:pt idx="112">
                  <c:v>1.127515109857169</c:v>
                </c:pt>
                <c:pt idx="113">
                  <c:v>1.1263111400450716</c:v>
                </c:pt>
                <c:pt idx="114">
                  <c:v>1.1251233886399752</c:v>
                </c:pt>
                <c:pt idx="115">
                  <c:v>1.1239530289597508</c:v>
                </c:pt>
                <c:pt idx="116">
                  <c:v>1.1228012172908519</c:v>
                </c:pt>
                <c:pt idx="117">
                  <c:v>1.1216690917441277</c:v>
                </c:pt>
                <c:pt idx="118">
                  <c:v>1.1205577711277708</c:v>
                </c:pt>
                <c:pt idx="119">
                  <c:v>1.1194683538385022</c:v>
                </c:pt>
                <c:pt idx="120">
                  <c:v>1.1184019167720791</c:v>
                </c:pt>
                <c:pt idx="121">
                  <c:v>1.1173595142542099</c:v>
                </c:pt>
                <c:pt idx="122">
                  <c:v>1.1163421769929287</c:v>
                </c:pt>
                <c:pt idx="123">
                  <c:v>1.1153509110534907</c:v>
                </c:pt>
                <c:pt idx="124">
                  <c:v>1.1143866968568126</c:v>
                </c:pt>
                <c:pt idx="125">
                  <c:v>1.1134504882024836</c:v>
                </c:pt>
                <c:pt idx="126">
                  <c:v>1.112543211317349</c:v>
                </c:pt>
                <c:pt idx="127">
                  <c:v>1.1116657639306484</c:v>
                </c:pt>
                <c:pt idx="128">
                  <c:v>1.1108190143766778</c:v>
                </c:pt>
                <c:pt idx="129">
                  <c:v>1.1100038007259263</c:v>
                </c:pt>
                <c:pt idx="130">
                  <c:v>1.1092209299456002</c:v>
                </c:pt>
                <c:pt idx="131">
                  <c:v>1.1084711770904578</c:v>
                </c:pt>
                <c:pt idx="132">
                  <c:v>1.1077552845248162</c:v>
                </c:pt>
                <c:pt idx="133">
                  <c:v>1.1070739611765956</c:v>
                </c:pt>
                <c:pt idx="134">
                  <c:v>1.1064278818242252</c:v>
                </c:pt>
                <c:pt idx="135">
                  <c:v>1.1058176864172093</c:v>
                </c:pt>
                <c:pt idx="136">
                  <c:v>1.1052439794311262</c:v>
                </c:pt>
                <c:pt idx="137">
                  <c:v>1.104707329257788</c:v>
                </c:pt>
                <c:pt idx="138">
                  <c:v>1.1042082676312761</c:v>
                </c:pt>
                <c:pt idx="139">
                  <c:v>1.1037472890905127</c:v>
                </c:pt>
                <c:pt idx="140">
                  <c:v>1.1033248504789974</c:v>
                </c:pt>
                <c:pt idx="141">
                  <c:v>1.1029413704823088</c:v>
                </c:pt>
                <c:pt idx="142">
                  <c:v>1.1025972292039155</c:v>
                </c:pt>
                <c:pt idx="143">
                  <c:v>1.1022927677798053</c:v>
                </c:pt>
                <c:pt idx="144">
                  <c:v>1.102028288032405</c:v>
                </c:pt>
                <c:pt idx="145">
                  <c:v>1.101804052164205</c:v>
                </c:pt>
                <c:pt idx="146">
                  <c:v>1.1016202824914649</c:v>
                </c:pt>
                <c:pt idx="147">
                  <c:v>1.1014771612183289</c:v>
                </c:pt>
                <c:pt idx="148">
                  <c:v>1.1013748302516273</c:v>
                </c:pt>
                <c:pt idx="149">
                  <c:v>1.1013133910565944</c:v>
                </c:pt>
                <c:pt idx="150">
                  <c:v>1.1012929045536821</c:v>
                </c:pt>
                <c:pt idx="151">
                  <c:v>1.1013133910565944</c:v>
                </c:pt>
                <c:pt idx="152">
                  <c:v>1.1013748302516273</c:v>
                </c:pt>
                <c:pt idx="153">
                  <c:v>1.1014771612183292</c:v>
                </c:pt>
                <c:pt idx="154">
                  <c:v>1.1016202824914649</c:v>
                </c:pt>
                <c:pt idx="155">
                  <c:v>1.101804052164205</c:v>
                </c:pt>
                <c:pt idx="156">
                  <c:v>1.102028288032405</c:v>
                </c:pt>
                <c:pt idx="157">
                  <c:v>1.1022927677798053</c:v>
                </c:pt>
                <c:pt idx="158">
                  <c:v>1.1025972292039155</c:v>
                </c:pt>
                <c:pt idx="159">
                  <c:v>1.1029413704823092</c:v>
                </c:pt>
                <c:pt idx="160">
                  <c:v>1.1033248504789974</c:v>
                </c:pt>
                <c:pt idx="161">
                  <c:v>1.1037472890905129</c:v>
                </c:pt>
                <c:pt idx="162">
                  <c:v>1.1042082676312766</c:v>
                </c:pt>
                <c:pt idx="163">
                  <c:v>1.104707329257788</c:v>
                </c:pt>
                <c:pt idx="164">
                  <c:v>1.1052439794311266</c:v>
                </c:pt>
                <c:pt idx="165">
                  <c:v>1.10581768641721</c:v>
                </c:pt>
                <c:pt idx="166">
                  <c:v>1.1064278818242252</c:v>
                </c:pt>
                <c:pt idx="167">
                  <c:v>1.1070739611765961</c:v>
                </c:pt>
                <c:pt idx="168">
                  <c:v>1.1077552845248169</c:v>
                </c:pt>
                <c:pt idx="169">
                  <c:v>1.1084711770904581</c:v>
                </c:pt>
                <c:pt idx="170">
                  <c:v>1.1092209299456006</c:v>
                </c:pt>
                <c:pt idx="171">
                  <c:v>1.1100038007259263</c:v>
                </c:pt>
                <c:pt idx="172">
                  <c:v>1.1108190143766783</c:v>
                </c:pt>
                <c:pt idx="173">
                  <c:v>1.1116657639306489</c:v>
                </c:pt>
                <c:pt idx="174">
                  <c:v>1.1125432113173495</c:v>
                </c:pt>
                <c:pt idx="175">
                  <c:v>1.1134504882024843</c:v>
                </c:pt>
                <c:pt idx="176">
                  <c:v>1.114386696856813</c:v>
                </c:pt>
                <c:pt idx="177">
                  <c:v>1.1153509110534916</c:v>
                </c:pt>
                <c:pt idx="178">
                  <c:v>1.1163421769929296</c:v>
                </c:pt>
                <c:pt idx="179">
                  <c:v>1.1173595142542105</c:v>
                </c:pt>
                <c:pt idx="180">
                  <c:v>1.1184019167720798</c:v>
                </c:pt>
                <c:pt idx="181">
                  <c:v>1.1194683538385028</c:v>
                </c:pt>
                <c:pt idx="182">
                  <c:v>1.1205577711277717</c:v>
                </c:pt>
                <c:pt idx="183">
                  <c:v>1.1216690917441283</c:v>
                </c:pt>
                <c:pt idx="184">
                  <c:v>1.1228012172908524</c:v>
                </c:pt>
                <c:pt idx="185">
                  <c:v>1.1239530289597517</c:v>
                </c:pt>
                <c:pt idx="186">
                  <c:v>1.1251233886399761</c:v>
                </c:pt>
                <c:pt idx="187">
                  <c:v>1.1263111400450718</c:v>
                </c:pt>
                <c:pt idx="188">
                  <c:v>1.1275151098571696</c:v>
                </c:pt>
                <c:pt idx="189">
                  <c:v>1.1287341088871929</c:v>
                </c:pt>
                <c:pt idx="190">
                  <c:v>1.1299669332499704</c:v>
                </c:pt>
                <c:pt idx="191">
                  <c:v>1.1312123655531146</c:v>
                </c:pt>
                <c:pt idx="192">
                  <c:v>1.1324691760985215</c:v>
                </c:pt>
                <c:pt idx="193">
                  <c:v>1.1337361240953432</c:v>
                </c:pt>
                <c:pt idx="194">
                  <c:v>1.1350119588832726</c:v>
                </c:pt>
                <c:pt idx="195">
                  <c:v>1.1362954211649672</c:v>
                </c:pt>
                <c:pt idx="196">
                  <c:v>1.1375852442464407</c:v>
                </c:pt>
                <c:pt idx="197">
                  <c:v>1.1388801552842391</c:v>
                </c:pt>
                <c:pt idx="198">
                  <c:v>1.1401788765382088</c:v>
                </c:pt>
                <c:pt idx="199">
                  <c:v>1.1414801266286645</c:v>
                </c:pt>
                <c:pt idx="200">
                  <c:v>1.1427826217967687</c:v>
                </c:pt>
                <c:pt idx="201">
                  <c:v>1.144085077166896</c:v>
                </c:pt>
                <c:pt idx="202">
                  <c:v>1.1453862080098061</c:v>
                </c:pt>
                <c:pt idx="203">
                  <c:v>1.1466847310054009</c:v>
                </c:pt>
                <c:pt idx="204">
                  <c:v>1.1479793655038619</c:v>
                </c:pt>
                <c:pt idx="205">
                  <c:v>1.1492688347839624</c:v>
                </c:pt>
                <c:pt idx="206">
                  <c:v>1.1505518673073469</c:v>
                </c:pt>
                <c:pt idx="207">
                  <c:v>1.1518271979675736</c:v>
                </c:pt>
                <c:pt idx="208">
                  <c:v>1.1530935693327178</c:v>
                </c:pt>
                <c:pt idx="209">
                  <c:v>1.1543497328803429</c:v>
                </c:pt>
                <c:pt idx="210">
                  <c:v>1.1555944502236426</c:v>
                </c:pt>
                <c:pt idx="211">
                  <c:v>1.156826494327575</c:v>
                </c:pt>
                <c:pt idx="212">
                  <c:v>1.1580446507138107</c:v>
                </c:pt>
                <c:pt idx="213">
                  <c:v>1.1592477186533228</c:v>
                </c:pt>
                <c:pt idx="214">
                  <c:v>1.1604345123454665</c:v>
                </c:pt>
                <c:pt idx="215">
                  <c:v>1.1616038620824076</c:v>
                </c:pt>
                <c:pt idx="216">
                  <c:v>1.1627546153977493</c:v>
                </c:pt>
                <c:pt idx="217">
                  <c:v>1.1638856381982574</c:v>
                </c:pt>
                <c:pt idx="218">
                  <c:v>1.1649958158775668</c:v>
                </c:pt>
                <c:pt idx="219">
                  <c:v>1.1660840544107896</c:v>
                </c:pt>
                <c:pt idx="220">
                  <c:v>1.1671492814289459</c:v>
                </c:pt>
                <c:pt idx="221">
                  <c:v>1.1681904472721714</c:v>
                </c:pt>
                <c:pt idx="222">
                  <c:v>1.1692065260206685</c:v>
                </c:pt>
                <c:pt idx="223">
                  <c:v>1.1701965165023858</c:v>
                </c:pt>
                <c:pt idx="224">
                  <c:v>1.1711594432764401</c:v>
                </c:pt>
                <c:pt idx="225">
                  <c:v>1.1720943575913116</c:v>
                </c:pt>
                <c:pt idx="226">
                  <c:v>1.1730003383168739</c:v>
                </c:pt>
                <c:pt idx="227">
                  <c:v>1.1738764928493302</c:v>
                </c:pt>
                <c:pt idx="228">
                  <c:v>1.1747219579881807</c:v>
                </c:pt>
                <c:pt idx="229">
                  <c:v>1.1755359007843404</c:v>
                </c:pt>
                <c:pt idx="230">
                  <c:v>1.1763175193585826</c:v>
                </c:pt>
                <c:pt idx="231">
                  <c:v>1.1770660436894897</c:v>
                </c:pt>
                <c:pt idx="232">
                  <c:v>1.1777807363701425</c:v>
                </c:pt>
                <c:pt idx="233">
                  <c:v>1.1784608933327951</c:v>
                </c:pt>
                <c:pt idx="234">
                  <c:v>1.1791058445408198</c:v>
                </c:pt>
                <c:pt idx="235">
                  <c:v>1.1797149546472354</c:v>
                </c:pt>
                <c:pt idx="236">
                  <c:v>1.1802876236191739</c:v>
                </c:pt>
                <c:pt idx="237">
                  <c:v>1.1808232873276623</c:v>
                </c:pt>
                <c:pt idx="238">
                  <c:v>1.1813214181021312</c:v>
                </c:pt>
                <c:pt idx="239">
                  <c:v>1.1817815252491171</c:v>
                </c:pt>
                <c:pt idx="240">
                  <c:v>1.182203155534622</c:v>
                </c:pt>
                <c:pt idx="241">
                  <c:v>1.1825858936296743</c:v>
                </c:pt>
                <c:pt idx="242">
                  <c:v>1.182929362518633</c:v>
                </c:pt>
                <c:pt idx="243">
                  <c:v>1.1832332238698413</c:v>
                </c:pt>
                <c:pt idx="244">
                  <c:v>1.1834971783682522</c:v>
                </c:pt>
                <c:pt idx="245">
                  <c:v>1.1837209660097092</c:v>
                </c:pt>
                <c:pt idx="246">
                  <c:v>1.1839043663565776</c:v>
                </c:pt>
                <c:pt idx="247">
                  <c:v>1.1840471987544792</c:v>
                </c:pt>
                <c:pt idx="248">
                  <c:v>1.1841493225099167</c:v>
                </c:pt>
                <c:pt idx="249">
                  <c:v>1.1842106370286059</c:v>
                </c:pt>
                <c:pt idx="250">
                  <c:v>1.1842310819143869</c:v>
                </c:pt>
                <c:pt idx="251">
                  <c:v>1.1842106370286059</c:v>
                </c:pt>
                <c:pt idx="252">
                  <c:v>1.1841493225099162</c:v>
                </c:pt>
                <c:pt idx="253">
                  <c:v>1.1840471987544792</c:v>
                </c:pt>
                <c:pt idx="254">
                  <c:v>1.1839043663565776</c:v>
                </c:pt>
                <c:pt idx="255">
                  <c:v>1.1837209660097092</c:v>
                </c:pt>
                <c:pt idx="256">
                  <c:v>1.1834971783682517</c:v>
                </c:pt>
                <c:pt idx="257">
                  <c:v>1.1832332238698409</c:v>
                </c:pt>
                <c:pt idx="258">
                  <c:v>1.182929362518633</c:v>
                </c:pt>
                <c:pt idx="259">
                  <c:v>1.1825858936296743</c:v>
                </c:pt>
                <c:pt idx="260">
                  <c:v>1.1822031555346215</c:v>
                </c:pt>
                <c:pt idx="261">
                  <c:v>1.1817815252491164</c:v>
                </c:pt>
                <c:pt idx="262">
                  <c:v>1.1813214181021308</c:v>
                </c:pt>
                <c:pt idx="263">
                  <c:v>1.1808232873276614</c:v>
                </c:pt>
                <c:pt idx="264">
                  <c:v>1.1802876236191735</c:v>
                </c:pt>
                <c:pt idx="265">
                  <c:v>1.179714954647235</c:v>
                </c:pt>
                <c:pt idx="266">
                  <c:v>1.1791058445408193</c:v>
                </c:pt>
                <c:pt idx="267">
                  <c:v>1.1784608933327947</c:v>
                </c:pt>
                <c:pt idx="268">
                  <c:v>1.177780736370142</c:v>
                </c:pt>
                <c:pt idx="269">
                  <c:v>1.1770660436894882</c:v>
                </c:pt>
                <c:pt idx="270">
                  <c:v>1.1763175193585818</c:v>
                </c:pt>
                <c:pt idx="271">
                  <c:v>1.1755359007843396</c:v>
                </c:pt>
                <c:pt idx="272">
                  <c:v>1.1747219579881798</c:v>
                </c:pt>
                <c:pt idx="273">
                  <c:v>1.1738764928493293</c:v>
                </c:pt>
                <c:pt idx="274">
                  <c:v>1.1730003383168728</c:v>
                </c:pt>
                <c:pt idx="275">
                  <c:v>1.1720943575913108</c:v>
                </c:pt>
                <c:pt idx="276">
                  <c:v>1.1711594432764389</c:v>
                </c:pt>
                <c:pt idx="277">
                  <c:v>1.1701965165023847</c:v>
                </c:pt>
                <c:pt idx="278">
                  <c:v>1.1692065260206674</c:v>
                </c:pt>
                <c:pt idx="279">
                  <c:v>1.1681904472721705</c:v>
                </c:pt>
                <c:pt idx="280">
                  <c:v>1.1671492814289444</c:v>
                </c:pt>
                <c:pt idx="281">
                  <c:v>1.1660840544107884</c:v>
                </c:pt>
                <c:pt idx="282">
                  <c:v>1.1649958158775657</c:v>
                </c:pt>
                <c:pt idx="283">
                  <c:v>1.1638856381982559</c:v>
                </c:pt>
                <c:pt idx="284">
                  <c:v>1.1627546153977484</c:v>
                </c:pt>
                <c:pt idx="285">
                  <c:v>1.1616038620824063</c:v>
                </c:pt>
                <c:pt idx="286">
                  <c:v>1.1604345123454656</c:v>
                </c:pt>
                <c:pt idx="287">
                  <c:v>1.159247718653321</c:v>
                </c:pt>
                <c:pt idx="288">
                  <c:v>1.1580446507138098</c:v>
                </c:pt>
                <c:pt idx="289">
                  <c:v>1.1568264943275737</c:v>
                </c:pt>
                <c:pt idx="290">
                  <c:v>1.1555944502236408</c:v>
                </c:pt>
                <c:pt idx="291">
                  <c:v>1.1543497328803412</c:v>
                </c:pt>
                <c:pt idx="292">
                  <c:v>1.1530935693327167</c:v>
                </c:pt>
                <c:pt idx="293">
                  <c:v>1.1518271979675723</c:v>
                </c:pt>
                <c:pt idx="294">
                  <c:v>1.1505518673073456</c:v>
                </c:pt>
                <c:pt idx="295">
                  <c:v>1.1492688347839615</c:v>
                </c:pt>
                <c:pt idx="296">
                  <c:v>1.1479793655038604</c:v>
                </c:pt>
                <c:pt idx="297">
                  <c:v>1.1466847310053994</c:v>
                </c:pt>
                <c:pt idx="298">
                  <c:v>1.1453862080098043</c:v>
                </c:pt>
                <c:pt idx="299">
                  <c:v>1.1440850771668944</c:v>
                </c:pt>
                <c:pt idx="300">
                  <c:v>1.1427826217967674</c:v>
                </c:pt>
                <c:pt idx="301">
                  <c:v>1.1414801266286638</c:v>
                </c:pt>
                <c:pt idx="302">
                  <c:v>1.1401788765382073</c:v>
                </c:pt>
                <c:pt idx="303">
                  <c:v>1.138880155284238</c:v>
                </c:pt>
                <c:pt idx="304">
                  <c:v>1.1375852442464396</c:v>
                </c:pt>
                <c:pt idx="305">
                  <c:v>1.1362954211649661</c:v>
                </c:pt>
                <c:pt idx="306">
                  <c:v>1.1350119588832714</c:v>
                </c:pt>
                <c:pt idx="307">
                  <c:v>1.1337361240953414</c:v>
                </c:pt>
                <c:pt idx="308">
                  <c:v>1.1324691760985197</c:v>
                </c:pt>
                <c:pt idx="309">
                  <c:v>1.1312123655531134</c:v>
                </c:pt>
                <c:pt idx="310">
                  <c:v>1.1299669332499693</c:v>
                </c:pt>
                <c:pt idx="311">
                  <c:v>1.1287341088871914</c:v>
                </c:pt>
                <c:pt idx="312">
                  <c:v>1.1275151098571683</c:v>
                </c:pt>
                <c:pt idx="313">
                  <c:v>1.1263111400450709</c:v>
                </c:pt>
                <c:pt idx="314">
                  <c:v>1.1251233886399747</c:v>
                </c:pt>
                <c:pt idx="315">
                  <c:v>1.1239530289597501</c:v>
                </c:pt>
                <c:pt idx="316">
                  <c:v>1.122801217290851</c:v>
                </c:pt>
                <c:pt idx="317">
                  <c:v>1.1216690917441272</c:v>
                </c:pt>
                <c:pt idx="318">
                  <c:v>1.1205577711277703</c:v>
                </c:pt>
                <c:pt idx="319">
                  <c:v>1.1194683538385022</c:v>
                </c:pt>
                <c:pt idx="320">
                  <c:v>1.1184019167720787</c:v>
                </c:pt>
                <c:pt idx="321">
                  <c:v>1.1173595142542094</c:v>
                </c:pt>
                <c:pt idx="322">
                  <c:v>1.1163421769929283</c:v>
                </c:pt>
                <c:pt idx="323">
                  <c:v>1.1153509110534905</c:v>
                </c:pt>
                <c:pt idx="324">
                  <c:v>1.1143866968568119</c:v>
                </c:pt>
                <c:pt idx="325">
                  <c:v>1.1134504882024832</c:v>
                </c:pt>
                <c:pt idx="326">
                  <c:v>1.1125432113173486</c:v>
                </c:pt>
                <c:pt idx="327">
                  <c:v>1.1116657639306478</c:v>
                </c:pt>
                <c:pt idx="328">
                  <c:v>1.1108190143766778</c:v>
                </c:pt>
                <c:pt idx="329">
                  <c:v>1.1100038007259254</c:v>
                </c:pt>
                <c:pt idx="330">
                  <c:v>1.1092209299456</c:v>
                </c:pt>
                <c:pt idx="331">
                  <c:v>1.1084711770904576</c:v>
                </c:pt>
                <c:pt idx="332">
                  <c:v>1.1077552845248158</c:v>
                </c:pt>
                <c:pt idx="333">
                  <c:v>1.1070739611765954</c:v>
                </c:pt>
                <c:pt idx="334">
                  <c:v>1.1064278818242248</c:v>
                </c:pt>
                <c:pt idx="335">
                  <c:v>1.1058176864172091</c:v>
                </c:pt>
                <c:pt idx="336">
                  <c:v>1.105243979431126</c:v>
                </c:pt>
                <c:pt idx="337">
                  <c:v>1.1047073292577878</c:v>
                </c:pt>
                <c:pt idx="338">
                  <c:v>1.1042082676312759</c:v>
                </c:pt>
                <c:pt idx="339">
                  <c:v>1.1037472890905122</c:v>
                </c:pt>
                <c:pt idx="340">
                  <c:v>1.1033248504789972</c:v>
                </c:pt>
                <c:pt idx="341">
                  <c:v>1.1029413704823088</c:v>
                </c:pt>
                <c:pt idx="342">
                  <c:v>1.1025972292039152</c:v>
                </c:pt>
                <c:pt idx="343">
                  <c:v>1.1022927677798053</c:v>
                </c:pt>
                <c:pt idx="344">
                  <c:v>1.1020282880324048</c:v>
                </c:pt>
                <c:pt idx="345">
                  <c:v>1.101804052164205</c:v>
                </c:pt>
                <c:pt idx="346">
                  <c:v>1.1016202824914649</c:v>
                </c:pt>
                <c:pt idx="347">
                  <c:v>1.1014771612183289</c:v>
                </c:pt>
                <c:pt idx="348">
                  <c:v>1.1013748302516273</c:v>
                </c:pt>
                <c:pt idx="349">
                  <c:v>1.1013133910565944</c:v>
                </c:pt>
                <c:pt idx="350">
                  <c:v>1.1012929045536821</c:v>
                </c:pt>
                <c:pt idx="351">
                  <c:v>1.1013133910565944</c:v>
                </c:pt>
                <c:pt idx="352">
                  <c:v>1.1013748302516277</c:v>
                </c:pt>
                <c:pt idx="353">
                  <c:v>1.1014771612183292</c:v>
                </c:pt>
                <c:pt idx="354">
                  <c:v>1.1016202824914649</c:v>
                </c:pt>
                <c:pt idx="355">
                  <c:v>1.1018040521642054</c:v>
                </c:pt>
                <c:pt idx="356">
                  <c:v>1.102028288032405</c:v>
                </c:pt>
                <c:pt idx="357">
                  <c:v>1.1022927677798053</c:v>
                </c:pt>
                <c:pt idx="358">
                  <c:v>1.1025972292039157</c:v>
                </c:pt>
                <c:pt idx="359">
                  <c:v>1.1029413704823092</c:v>
                </c:pt>
                <c:pt idx="360">
                  <c:v>1.1033248504789979</c:v>
                </c:pt>
                <c:pt idx="361">
                  <c:v>1.1037472890905129</c:v>
                </c:pt>
                <c:pt idx="362">
                  <c:v>1.1042082676312766</c:v>
                </c:pt>
                <c:pt idx="363">
                  <c:v>1.1047073292577887</c:v>
                </c:pt>
                <c:pt idx="364">
                  <c:v>1.1052439794311266</c:v>
                </c:pt>
                <c:pt idx="365">
                  <c:v>1.10581768641721</c:v>
                </c:pt>
                <c:pt idx="366">
                  <c:v>1.1064278818242257</c:v>
                </c:pt>
                <c:pt idx="367">
                  <c:v>1.1070739611765963</c:v>
                </c:pt>
                <c:pt idx="368">
                  <c:v>1.1077552845248169</c:v>
                </c:pt>
                <c:pt idx="369">
                  <c:v>1.1084711770904585</c:v>
                </c:pt>
                <c:pt idx="370">
                  <c:v>1.1092209299456008</c:v>
                </c:pt>
                <c:pt idx="371">
                  <c:v>1.110003800725927</c:v>
                </c:pt>
                <c:pt idx="372">
                  <c:v>1.110819014376679</c:v>
                </c:pt>
                <c:pt idx="373">
                  <c:v>1.1116657639306491</c:v>
                </c:pt>
                <c:pt idx="374">
                  <c:v>1.1125432113173503</c:v>
                </c:pt>
                <c:pt idx="375">
                  <c:v>1.1134504882024847</c:v>
                </c:pt>
                <c:pt idx="376">
                  <c:v>1.1143866968568135</c:v>
                </c:pt>
                <c:pt idx="377">
                  <c:v>1.1153509110534918</c:v>
                </c:pt>
                <c:pt idx="378">
                  <c:v>1.1163421769929298</c:v>
                </c:pt>
                <c:pt idx="379">
                  <c:v>1.1173595142542114</c:v>
                </c:pt>
                <c:pt idx="380">
                  <c:v>1.1184019167720802</c:v>
                </c:pt>
                <c:pt idx="381">
                  <c:v>1.1194683538385035</c:v>
                </c:pt>
                <c:pt idx="382">
                  <c:v>1.1205577711277726</c:v>
                </c:pt>
                <c:pt idx="383">
                  <c:v>1.121669091744129</c:v>
                </c:pt>
                <c:pt idx="384">
                  <c:v>1.1228012172908532</c:v>
                </c:pt>
                <c:pt idx="385">
                  <c:v>1.1239530289597521</c:v>
                </c:pt>
                <c:pt idx="386">
                  <c:v>1.1251233886399765</c:v>
                </c:pt>
                <c:pt idx="387">
                  <c:v>1.1263111400450727</c:v>
                </c:pt>
                <c:pt idx="388">
                  <c:v>1.1275151098571703</c:v>
                </c:pt>
                <c:pt idx="389">
                  <c:v>1.1287341088871934</c:v>
                </c:pt>
                <c:pt idx="390">
                  <c:v>1.1299669332499711</c:v>
                </c:pt>
                <c:pt idx="391">
                  <c:v>1.1312123655531152</c:v>
                </c:pt>
                <c:pt idx="392">
                  <c:v>1.1324691760985219</c:v>
                </c:pt>
                <c:pt idx="393">
                  <c:v>1.1337361240953441</c:v>
                </c:pt>
                <c:pt idx="394">
                  <c:v>1.1350119588832732</c:v>
                </c:pt>
                <c:pt idx="395">
                  <c:v>1.1362954211649672</c:v>
                </c:pt>
                <c:pt idx="396">
                  <c:v>1.1375852442464411</c:v>
                </c:pt>
                <c:pt idx="397">
                  <c:v>1.1388801552842396</c:v>
                </c:pt>
                <c:pt idx="398">
                  <c:v>1.1401788765382088</c:v>
                </c:pt>
                <c:pt idx="399">
                  <c:v>1.1414801266286654</c:v>
                </c:pt>
                <c:pt idx="400">
                  <c:v>1.1427826217967691</c:v>
                </c:pt>
                <c:pt idx="401">
                  <c:v>1.144085077166896</c:v>
                </c:pt>
                <c:pt idx="402">
                  <c:v>1.1453862080098056</c:v>
                </c:pt>
                <c:pt idx="403">
                  <c:v>1.1466847310054009</c:v>
                </c:pt>
                <c:pt idx="404">
                  <c:v>1.1479793655038619</c:v>
                </c:pt>
                <c:pt idx="405">
                  <c:v>1.1492688347839624</c:v>
                </c:pt>
                <c:pt idx="406">
                  <c:v>1.1505518673073469</c:v>
                </c:pt>
                <c:pt idx="407">
                  <c:v>1.1518271979675732</c:v>
                </c:pt>
                <c:pt idx="408">
                  <c:v>1.1530935693327176</c:v>
                </c:pt>
                <c:pt idx="409">
                  <c:v>1.1543497328803425</c:v>
                </c:pt>
                <c:pt idx="410">
                  <c:v>1.1555944502236419</c:v>
                </c:pt>
                <c:pt idx="411">
                  <c:v>1.1568264943275746</c:v>
                </c:pt>
                <c:pt idx="412">
                  <c:v>1.1580446507138102</c:v>
                </c:pt>
                <c:pt idx="413">
                  <c:v>1.1592477186533219</c:v>
                </c:pt>
                <c:pt idx="414">
                  <c:v>1.160434512345466</c:v>
                </c:pt>
                <c:pt idx="415">
                  <c:v>1.1616038620824072</c:v>
                </c:pt>
                <c:pt idx="416">
                  <c:v>1.1627546153977488</c:v>
                </c:pt>
                <c:pt idx="417">
                  <c:v>1.1638856381982565</c:v>
                </c:pt>
                <c:pt idx="418">
                  <c:v>1.1649958158775662</c:v>
                </c:pt>
                <c:pt idx="419">
                  <c:v>1.1660840544107884</c:v>
                </c:pt>
                <c:pt idx="420">
                  <c:v>1.1671492814289448</c:v>
                </c:pt>
                <c:pt idx="421">
                  <c:v>1.1681904472721705</c:v>
                </c:pt>
                <c:pt idx="422">
                  <c:v>1.1692065260206674</c:v>
                </c:pt>
                <c:pt idx="423">
                  <c:v>1.1701965165023847</c:v>
                </c:pt>
                <c:pt idx="424">
                  <c:v>1.1711594432764389</c:v>
                </c:pt>
                <c:pt idx="425">
                  <c:v>1.1720943575913108</c:v>
                </c:pt>
                <c:pt idx="426">
                  <c:v>1.1730003383168728</c:v>
                </c:pt>
                <c:pt idx="427">
                  <c:v>1.1738764928493293</c:v>
                </c:pt>
                <c:pt idx="428">
                  <c:v>1.1747219579881798</c:v>
                </c:pt>
                <c:pt idx="429">
                  <c:v>1.1755359007843396</c:v>
                </c:pt>
                <c:pt idx="430">
                  <c:v>1.1763175193585818</c:v>
                </c:pt>
                <c:pt idx="431">
                  <c:v>1.1770660436894893</c:v>
                </c:pt>
                <c:pt idx="432">
                  <c:v>1.1777807363701414</c:v>
                </c:pt>
                <c:pt idx="433">
                  <c:v>1.1784608933327947</c:v>
                </c:pt>
                <c:pt idx="434">
                  <c:v>1.1791058445408189</c:v>
                </c:pt>
                <c:pt idx="435">
                  <c:v>1.1797149546472343</c:v>
                </c:pt>
                <c:pt idx="436">
                  <c:v>1.1802876236191735</c:v>
                </c:pt>
                <c:pt idx="437">
                  <c:v>1.1808232873276614</c:v>
                </c:pt>
                <c:pt idx="438">
                  <c:v>1.1813214181021308</c:v>
                </c:pt>
                <c:pt idx="439">
                  <c:v>1.1817815252491164</c:v>
                </c:pt>
                <c:pt idx="440">
                  <c:v>1.1822031555346215</c:v>
                </c:pt>
                <c:pt idx="441">
                  <c:v>1.1825858936296736</c:v>
                </c:pt>
                <c:pt idx="442">
                  <c:v>1.1829293625186321</c:v>
                </c:pt>
                <c:pt idx="443">
                  <c:v>1.1832332238698409</c:v>
                </c:pt>
                <c:pt idx="444">
                  <c:v>1.1834971783682517</c:v>
                </c:pt>
                <c:pt idx="445">
                  <c:v>1.1837209660097092</c:v>
                </c:pt>
                <c:pt idx="446">
                  <c:v>1.1839043663565765</c:v>
                </c:pt>
                <c:pt idx="447">
                  <c:v>1.1840471987544787</c:v>
                </c:pt>
                <c:pt idx="448">
                  <c:v>1.1841493225099162</c:v>
                </c:pt>
                <c:pt idx="449">
                  <c:v>1.1842106370286059</c:v>
                </c:pt>
                <c:pt idx="450">
                  <c:v>1.1842310819143869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Sheet1!$G$130</c:f>
              <c:strCache>
                <c:ptCount val="1"/>
                <c:pt idx="0">
                  <c:v>VEQ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Sheet1!$G$131:$G$581</c:f>
              <c:numCache>
                <c:formatCode>0.000</c:formatCode>
                <c:ptCount val="451"/>
                <c:pt idx="0">
                  <c:v>0.4925458044927814</c:v>
                </c:pt>
                <c:pt idx="1">
                  <c:v>0.4925458044927814</c:v>
                </c:pt>
                <c:pt idx="2">
                  <c:v>0.4925458044927814</c:v>
                </c:pt>
                <c:pt idx="3">
                  <c:v>0.4925458044927814</c:v>
                </c:pt>
                <c:pt idx="4">
                  <c:v>0.4925458044927814</c:v>
                </c:pt>
                <c:pt idx="5">
                  <c:v>0.4925458044927814</c:v>
                </c:pt>
                <c:pt idx="6">
                  <c:v>0.4925458044927814</c:v>
                </c:pt>
                <c:pt idx="7">
                  <c:v>0.4925458044927814</c:v>
                </c:pt>
                <c:pt idx="8">
                  <c:v>0.4925458044927814</c:v>
                </c:pt>
                <c:pt idx="9">
                  <c:v>0.4925458044927814</c:v>
                </c:pt>
                <c:pt idx="10">
                  <c:v>0.4925458044927814</c:v>
                </c:pt>
                <c:pt idx="11">
                  <c:v>0.4925458044927814</c:v>
                </c:pt>
                <c:pt idx="12">
                  <c:v>0.4925458044927814</c:v>
                </c:pt>
                <c:pt idx="13">
                  <c:v>0.4925458044927814</c:v>
                </c:pt>
                <c:pt idx="14">
                  <c:v>0.4925458044927814</c:v>
                </c:pt>
                <c:pt idx="15">
                  <c:v>0.4925458044927814</c:v>
                </c:pt>
                <c:pt idx="16">
                  <c:v>0.4925458044927814</c:v>
                </c:pt>
                <c:pt idx="17">
                  <c:v>0.4925458044927814</c:v>
                </c:pt>
                <c:pt idx="18">
                  <c:v>0.4925458044927814</c:v>
                </c:pt>
                <c:pt idx="19">
                  <c:v>0.4925458044927814</c:v>
                </c:pt>
                <c:pt idx="20">
                  <c:v>0.4925458044927814</c:v>
                </c:pt>
                <c:pt idx="21">
                  <c:v>0.4925458044927814</c:v>
                </c:pt>
                <c:pt idx="22">
                  <c:v>0.4925458044927814</c:v>
                </c:pt>
                <c:pt idx="23">
                  <c:v>0.4925458044927814</c:v>
                </c:pt>
                <c:pt idx="24">
                  <c:v>0.4925458044927814</c:v>
                </c:pt>
                <c:pt idx="25">
                  <c:v>0.4925458044927814</c:v>
                </c:pt>
                <c:pt idx="26">
                  <c:v>0.4925458044927814</c:v>
                </c:pt>
                <c:pt idx="27">
                  <c:v>0.4925458044927814</c:v>
                </c:pt>
                <c:pt idx="28">
                  <c:v>0.4925458044927814</c:v>
                </c:pt>
                <c:pt idx="29">
                  <c:v>0.4925458044927814</c:v>
                </c:pt>
                <c:pt idx="30">
                  <c:v>0.4925458044927814</c:v>
                </c:pt>
                <c:pt idx="31">
                  <c:v>0.4925458044927814</c:v>
                </c:pt>
                <c:pt idx="32">
                  <c:v>0.4925458044927814</c:v>
                </c:pt>
                <c:pt idx="33">
                  <c:v>0.4925458044927814</c:v>
                </c:pt>
                <c:pt idx="34">
                  <c:v>0.4925458044927814</c:v>
                </c:pt>
                <c:pt idx="35">
                  <c:v>0.4925458044927814</c:v>
                </c:pt>
                <c:pt idx="36">
                  <c:v>0.4925458044927814</c:v>
                </c:pt>
                <c:pt idx="37">
                  <c:v>0.4925458044927814</c:v>
                </c:pt>
                <c:pt idx="38">
                  <c:v>0.4925458044927814</c:v>
                </c:pt>
                <c:pt idx="39">
                  <c:v>0.4925458044927814</c:v>
                </c:pt>
                <c:pt idx="40">
                  <c:v>0.4925458044927814</c:v>
                </c:pt>
                <c:pt idx="41">
                  <c:v>0.4925458044927814</c:v>
                </c:pt>
                <c:pt idx="42">
                  <c:v>0.4925458044927814</c:v>
                </c:pt>
                <c:pt idx="43">
                  <c:v>0.4925458044927814</c:v>
                </c:pt>
                <c:pt idx="44">
                  <c:v>0.4925458044927814</c:v>
                </c:pt>
                <c:pt idx="45">
                  <c:v>0.4925458044927814</c:v>
                </c:pt>
                <c:pt idx="46">
                  <c:v>0.4925458044927814</c:v>
                </c:pt>
                <c:pt idx="47">
                  <c:v>0.4925458044927814</c:v>
                </c:pt>
                <c:pt idx="48">
                  <c:v>0.4925458044927814</c:v>
                </c:pt>
                <c:pt idx="49">
                  <c:v>0.4925458044927814</c:v>
                </c:pt>
                <c:pt idx="50">
                  <c:v>0.4925458044927814</c:v>
                </c:pt>
                <c:pt idx="51">
                  <c:v>0.4925458044927814</c:v>
                </c:pt>
                <c:pt idx="52">
                  <c:v>0.4925458044927814</c:v>
                </c:pt>
                <c:pt idx="53">
                  <c:v>0.4925458044927814</c:v>
                </c:pt>
                <c:pt idx="54">
                  <c:v>0.4925458044927814</c:v>
                </c:pt>
                <c:pt idx="55">
                  <c:v>0.4925458044927814</c:v>
                </c:pt>
                <c:pt idx="56">
                  <c:v>0.4925458044927814</c:v>
                </c:pt>
                <c:pt idx="57">
                  <c:v>0.4925458044927814</c:v>
                </c:pt>
                <c:pt idx="58">
                  <c:v>0.4925458044927814</c:v>
                </c:pt>
                <c:pt idx="59">
                  <c:v>0.4925458044927814</c:v>
                </c:pt>
                <c:pt idx="60">
                  <c:v>0.4925458044927814</c:v>
                </c:pt>
                <c:pt idx="61">
                  <c:v>0.4925458044927814</c:v>
                </c:pt>
                <c:pt idx="62">
                  <c:v>0.4925458044927814</c:v>
                </c:pt>
                <c:pt idx="63">
                  <c:v>0.4925458044927814</c:v>
                </c:pt>
                <c:pt idx="64">
                  <c:v>0.4925458044927814</c:v>
                </c:pt>
                <c:pt idx="65">
                  <c:v>0.4925458044927814</c:v>
                </c:pt>
                <c:pt idx="66">
                  <c:v>0.4925458044927814</c:v>
                </c:pt>
                <c:pt idx="67">
                  <c:v>0.4925458044927814</c:v>
                </c:pt>
                <c:pt idx="68">
                  <c:v>0.4925458044927814</c:v>
                </c:pt>
                <c:pt idx="69">
                  <c:v>0.4925458044927814</c:v>
                </c:pt>
                <c:pt idx="70">
                  <c:v>0.4925458044927814</c:v>
                </c:pt>
                <c:pt idx="71">
                  <c:v>0.4925458044927814</c:v>
                </c:pt>
                <c:pt idx="72">
                  <c:v>0.4925458044927814</c:v>
                </c:pt>
                <c:pt idx="73">
                  <c:v>0.4925458044927814</c:v>
                </c:pt>
                <c:pt idx="74">
                  <c:v>0.4925458044927814</c:v>
                </c:pt>
                <c:pt idx="75">
                  <c:v>0.4925458044927814</c:v>
                </c:pt>
                <c:pt idx="76">
                  <c:v>0.4925458044927814</c:v>
                </c:pt>
                <c:pt idx="77">
                  <c:v>0.4925458044927814</c:v>
                </c:pt>
                <c:pt idx="78">
                  <c:v>0.4925458044927814</c:v>
                </c:pt>
                <c:pt idx="79">
                  <c:v>0.4925458044927814</c:v>
                </c:pt>
                <c:pt idx="80">
                  <c:v>0.4925458044927814</c:v>
                </c:pt>
                <c:pt idx="81">
                  <c:v>0.4925458044927814</c:v>
                </c:pt>
                <c:pt idx="82">
                  <c:v>0.4925458044927814</c:v>
                </c:pt>
                <c:pt idx="83">
                  <c:v>0.4925458044927814</c:v>
                </c:pt>
                <c:pt idx="84">
                  <c:v>0.4925458044927814</c:v>
                </c:pt>
                <c:pt idx="85">
                  <c:v>0.4925458044927814</c:v>
                </c:pt>
                <c:pt idx="86">
                  <c:v>0.4925458044927814</c:v>
                </c:pt>
                <c:pt idx="87">
                  <c:v>0.4925458044927814</c:v>
                </c:pt>
                <c:pt idx="88">
                  <c:v>0.4925458044927814</c:v>
                </c:pt>
                <c:pt idx="89">
                  <c:v>0.4925458044927814</c:v>
                </c:pt>
                <c:pt idx="90">
                  <c:v>0.4925458044927814</c:v>
                </c:pt>
                <c:pt idx="91">
                  <c:v>0.4925458044927814</c:v>
                </c:pt>
                <c:pt idx="92">
                  <c:v>0.4925458044927814</c:v>
                </c:pt>
                <c:pt idx="93">
                  <c:v>0.4925458044927814</c:v>
                </c:pt>
                <c:pt idx="94">
                  <c:v>0.4925458044927814</c:v>
                </c:pt>
                <c:pt idx="95">
                  <c:v>0.4925458044927814</c:v>
                </c:pt>
                <c:pt idx="96">
                  <c:v>0.4925458044927814</c:v>
                </c:pt>
                <c:pt idx="97">
                  <c:v>0.4925458044927814</c:v>
                </c:pt>
                <c:pt idx="98">
                  <c:v>0.4925458044927814</c:v>
                </c:pt>
                <c:pt idx="99">
                  <c:v>0.4925458044927814</c:v>
                </c:pt>
                <c:pt idx="100">
                  <c:v>0.4925458044927814</c:v>
                </c:pt>
                <c:pt idx="101">
                  <c:v>0.4925458044927814</c:v>
                </c:pt>
                <c:pt idx="102">
                  <c:v>0.4925458044927814</c:v>
                </c:pt>
                <c:pt idx="103">
                  <c:v>0.4925458044927814</c:v>
                </c:pt>
                <c:pt idx="104">
                  <c:v>0.4925458044927814</c:v>
                </c:pt>
                <c:pt idx="105">
                  <c:v>0.4925458044927814</c:v>
                </c:pt>
                <c:pt idx="106">
                  <c:v>0.4925458044927814</c:v>
                </c:pt>
                <c:pt idx="107">
                  <c:v>0.4925458044927814</c:v>
                </c:pt>
                <c:pt idx="108">
                  <c:v>0.4925458044927814</c:v>
                </c:pt>
                <c:pt idx="109">
                  <c:v>0.4925458044927814</c:v>
                </c:pt>
                <c:pt idx="110">
                  <c:v>0.4925458044927814</c:v>
                </c:pt>
                <c:pt idx="111">
                  <c:v>0.4925458044927814</c:v>
                </c:pt>
                <c:pt idx="112">
                  <c:v>0.4925458044927814</c:v>
                </c:pt>
                <c:pt idx="113">
                  <c:v>0.4925458044927814</c:v>
                </c:pt>
                <c:pt idx="114">
                  <c:v>0.4925458044927814</c:v>
                </c:pt>
                <c:pt idx="115">
                  <c:v>0.4925458044927814</c:v>
                </c:pt>
                <c:pt idx="116">
                  <c:v>0.4925458044927814</c:v>
                </c:pt>
                <c:pt idx="117">
                  <c:v>0.4925458044927814</c:v>
                </c:pt>
                <c:pt idx="118">
                  <c:v>0.4925458044927814</c:v>
                </c:pt>
                <c:pt idx="119">
                  <c:v>0.4925458044927814</c:v>
                </c:pt>
                <c:pt idx="120">
                  <c:v>0.4925458044927814</c:v>
                </c:pt>
                <c:pt idx="121">
                  <c:v>0.4925458044927814</c:v>
                </c:pt>
                <c:pt idx="122">
                  <c:v>0.4925458044927814</c:v>
                </c:pt>
                <c:pt idx="123">
                  <c:v>0.4925458044927814</c:v>
                </c:pt>
                <c:pt idx="124">
                  <c:v>0.4925458044927814</c:v>
                </c:pt>
                <c:pt idx="125">
                  <c:v>0.4925458044927814</c:v>
                </c:pt>
                <c:pt idx="126">
                  <c:v>0.4925458044927814</c:v>
                </c:pt>
                <c:pt idx="127">
                  <c:v>0.4925458044927814</c:v>
                </c:pt>
                <c:pt idx="128">
                  <c:v>0.4925458044927814</c:v>
                </c:pt>
                <c:pt idx="129">
                  <c:v>0.4925458044927814</c:v>
                </c:pt>
                <c:pt idx="130">
                  <c:v>0.4925458044927814</c:v>
                </c:pt>
                <c:pt idx="131">
                  <c:v>0.4925458044927814</c:v>
                </c:pt>
                <c:pt idx="132">
                  <c:v>0.4925458044927814</c:v>
                </c:pt>
                <c:pt idx="133">
                  <c:v>0.4925458044927814</c:v>
                </c:pt>
                <c:pt idx="134">
                  <c:v>0.4925458044927814</c:v>
                </c:pt>
                <c:pt idx="135">
                  <c:v>0.4925458044927814</c:v>
                </c:pt>
                <c:pt idx="136">
                  <c:v>0.4925458044927814</c:v>
                </c:pt>
                <c:pt idx="137">
                  <c:v>0.4925458044927814</c:v>
                </c:pt>
                <c:pt idx="138">
                  <c:v>0.4925458044927814</c:v>
                </c:pt>
                <c:pt idx="139">
                  <c:v>0.4925458044927814</c:v>
                </c:pt>
                <c:pt idx="140">
                  <c:v>0.4925458044927814</c:v>
                </c:pt>
                <c:pt idx="141">
                  <c:v>0.4925458044927814</c:v>
                </c:pt>
                <c:pt idx="142">
                  <c:v>0.4925458044927814</c:v>
                </c:pt>
                <c:pt idx="143">
                  <c:v>0.4925458044927814</c:v>
                </c:pt>
                <c:pt idx="144">
                  <c:v>0.4925458044927814</c:v>
                </c:pt>
                <c:pt idx="145">
                  <c:v>0.4925458044927814</c:v>
                </c:pt>
                <c:pt idx="146">
                  <c:v>0.4925458044927814</c:v>
                </c:pt>
                <c:pt idx="147">
                  <c:v>0.4925458044927814</c:v>
                </c:pt>
                <c:pt idx="148">
                  <c:v>0.4925458044927814</c:v>
                </c:pt>
                <c:pt idx="149">
                  <c:v>0.4925458044927814</c:v>
                </c:pt>
                <c:pt idx="150">
                  <c:v>0.4925458044927814</c:v>
                </c:pt>
                <c:pt idx="151">
                  <c:v>0.4925458044927814</c:v>
                </c:pt>
                <c:pt idx="152">
                  <c:v>0.4925458044927814</c:v>
                </c:pt>
                <c:pt idx="153">
                  <c:v>0.4925458044927814</c:v>
                </c:pt>
                <c:pt idx="154">
                  <c:v>0.4925458044927814</c:v>
                </c:pt>
                <c:pt idx="155">
                  <c:v>0.4925458044927814</c:v>
                </c:pt>
                <c:pt idx="156">
                  <c:v>0.4925458044927814</c:v>
                </c:pt>
                <c:pt idx="157">
                  <c:v>0.4925458044927814</c:v>
                </c:pt>
                <c:pt idx="158">
                  <c:v>0.4925458044927814</c:v>
                </c:pt>
                <c:pt idx="159">
                  <c:v>0.4925458044927814</c:v>
                </c:pt>
                <c:pt idx="160">
                  <c:v>0.4925458044927814</c:v>
                </c:pt>
                <c:pt idx="161">
                  <c:v>0.4925458044927814</c:v>
                </c:pt>
                <c:pt idx="162">
                  <c:v>0.4925458044927814</c:v>
                </c:pt>
                <c:pt idx="163">
                  <c:v>0.4925458044927814</c:v>
                </c:pt>
                <c:pt idx="164">
                  <c:v>0.4925458044927814</c:v>
                </c:pt>
                <c:pt idx="165">
                  <c:v>0.4925458044927814</c:v>
                </c:pt>
                <c:pt idx="166">
                  <c:v>0.4925458044927814</c:v>
                </c:pt>
                <c:pt idx="167">
                  <c:v>0.4925458044927814</c:v>
                </c:pt>
                <c:pt idx="168">
                  <c:v>0.4925458044927814</c:v>
                </c:pt>
                <c:pt idx="169">
                  <c:v>0.4925458044927814</c:v>
                </c:pt>
                <c:pt idx="170">
                  <c:v>0.4925458044927814</c:v>
                </c:pt>
                <c:pt idx="171">
                  <c:v>0.4925458044927814</c:v>
                </c:pt>
                <c:pt idx="172">
                  <c:v>0.4925458044927814</c:v>
                </c:pt>
                <c:pt idx="173">
                  <c:v>0.4925458044927814</c:v>
                </c:pt>
                <c:pt idx="174">
                  <c:v>0.4925458044927814</c:v>
                </c:pt>
                <c:pt idx="175">
                  <c:v>0.4925458044927814</c:v>
                </c:pt>
                <c:pt idx="176">
                  <c:v>0.4925458044927814</c:v>
                </c:pt>
                <c:pt idx="177">
                  <c:v>0.4925458044927814</c:v>
                </c:pt>
                <c:pt idx="178">
                  <c:v>0.4925458044927814</c:v>
                </c:pt>
                <c:pt idx="179">
                  <c:v>0.4925458044927814</c:v>
                </c:pt>
                <c:pt idx="180">
                  <c:v>0.4925458044927814</c:v>
                </c:pt>
                <c:pt idx="181">
                  <c:v>0.4925458044927814</c:v>
                </c:pt>
                <c:pt idx="182">
                  <c:v>0.4925458044927814</c:v>
                </c:pt>
                <c:pt idx="183">
                  <c:v>0.4925458044927814</c:v>
                </c:pt>
                <c:pt idx="184">
                  <c:v>0.4925458044927814</c:v>
                </c:pt>
                <c:pt idx="185">
                  <c:v>0.4925458044927814</c:v>
                </c:pt>
                <c:pt idx="186">
                  <c:v>0.4925458044927814</c:v>
                </c:pt>
                <c:pt idx="187">
                  <c:v>0.4925458044927814</c:v>
                </c:pt>
                <c:pt idx="188">
                  <c:v>0.4925458044927814</c:v>
                </c:pt>
                <c:pt idx="189">
                  <c:v>0.4925458044927814</c:v>
                </c:pt>
                <c:pt idx="190">
                  <c:v>0.4925458044927814</c:v>
                </c:pt>
                <c:pt idx="191">
                  <c:v>0.4925458044927814</c:v>
                </c:pt>
                <c:pt idx="192">
                  <c:v>0.4925458044927814</c:v>
                </c:pt>
                <c:pt idx="193">
                  <c:v>0.4925458044927814</c:v>
                </c:pt>
                <c:pt idx="194">
                  <c:v>0.4925458044927814</c:v>
                </c:pt>
                <c:pt idx="195">
                  <c:v>0.4925458044927814</c:v>
                </c:pt>
                <c:pt idx="196">
                  <c:v>0.4925458044927814</c:v>
                </c:pt>
                <c:pt idx="197">
                  <c:v>0.4925458044927814</c:v>
                </c:pt>
                <c:pt idx="198">
                  <c:v>0.4925458044927814</c:v>
                </c:pt>
                <c:pt idx="199">
                  <c:v>0.4925458044927814</c:v>
                </c:pt>
                <c:pt idx="200">
                  <c:v>0.4925458044927814</c:v>
                </c:pt>
                <c:pt idx="201">
                  <c:v>0.4925458044927814</c:v>
                </c:pt>
                <c:pt idx="202">
                  <c:v>0.4925458044927814</c:v>
                </c:pt>
                <c:pt idx="203">
                  <c:v>0.4925458044927814</c:v>
                </c:pt>
                <c:pt idx="204">
                  <c:v>0.4925458044927814</c:v>
                </c:pt>
                <c:pt idx="205">
                  <c:v>0.4925458044927814</c:v>
                </c:pt>
                <c:pt idx="206">
                  <c:v>0.4925458044927814</c:v>
                </c:pt>
                <c:pt idx="207">
                  <c:v>0.4925458044927814</c:v>
                </c:pt>
                <c:pt idx="208">
                  <c:v>0.4925458044927814</c:v>
                </c:pt>
                <c:pt idx="209">
                  <c:v>0.4925458044927814</c:v>
                </c:pt>
                <c:pt idx="210">
                  <c:v>0.4925458044927814</c:v>
                </c:pt>
                <c:pt idx="211">
                  <c:v>0.4925458044927814</c:v>
                </c:pt>
                <c:pt idx="212">
                  <c:v>0.4925458044927814</c:v>
                </c:pt>
                <c:pt idx="213">
                  <c:v>0.4925458044927814</c:v>
                </c:pt>
                <c:pt idx="214">
                  <c:v>0.4925458044927814</c:v>
                </c:pt>
                <c:pt idx="215">
                  <c:v>0.4925458044927814</c:v>
                </c:pt>
                <c:pt idx="216">
                  <c:v>0.4925458044927814</c:v>
                </c:pt>
                <c:pt idx="217">
                  <c:v>0.4925458044927814</c:v>
                </c:pt>
                <c:pt idx="218">
                  <c:v>0.4925458044927814</c:v>
                </c:pt>
                <c:pt idx="219">
                  <c:v>0.4925458044927814</c:v>
                </c:pt>
                <c:pt idx="220">
                  <c:v>0.4925458044927814</c:v>
                </c:pt>
                <c:pt idx="221">
                  <c:v>0.4925458044927814</c:v>
                </c:pt>
                <c:pt idx="222">
                  <c:v>0.4925458044927814</c:v>
                </c:pt>
                <c:pt idx="223">
                  <c:v>0.4925458044927814</c:v>
                </c:pt>
                <c:pt idx="224">
                  <c:v>0.4925458044927814</c:v>
                </c:pt>
                <c:pt idx="225">
                  <c:v>0.4925458044927814</c:v>
                </c:pt>
                <c:pt idx="226">
                  <c:v>0.4925458044927814</c:v>
                </c:pt>
                <c:pt idx="227">
                  <c:v>0.4925458044927814</c:v>
                </c:pt>
                <c:pt idx="228">
                  <c:v>0.4925458044927814</c:v>
                </c:pt>
                <c:pt idx="229">
                  <c:v>0.4925458044927814</c:v>
                </c:pt>
                <c:pt idx="230">
                  <c:v>0.4925458044927814</c:v>
                </c:pt>
                <c:pt idx="231">
                  <c:v>0.4925458044927814</c:v>
                </c:pt>
                <c:pt idx="232">
                  <c:v>0.4925458044927814</c:v>
                </c:pt>
                <c:pt idx="233">
                  <c:v>0.4925458044927814</c:v>
                </c:pt>
                <c:pt idx="234">
                  <c:v>0.4925458044927814</c:v>
                </c:pt>
                <c:pt idx="235">
                  <c:v>0.4925458044927814</c:v>
                </c:pt>
                <c:pt idx="236">
                  <c:v>0.4925458044927814</c:v>
                </c:pt>
                <c:pt idx="237">
                  <c:v>0.4925458044927814</c:v>
                </c:pt>
                <c:pt idx="238">
                  <c:v>0.4925458044927814</c:v>
                </c:pt>
                <c:pt idx="239">
                  <c:v>0.4925458044927814</c:v>
                </c:pt>
                <c:pt idx="240">
                  <c:v>0.4925458044927814</c:v>
                </c:pt>
                <c:pt idx="241">
                  <c:v>0.4925458044927814</c:v>
                </c:pt>
                <c:pt idx="242">
                  <c:v>0.4925458044927814</c:v>
                </c:pt>
                <c:pt idx="243">
                  <c:v>0.4925458044927814</c:v>
                </c:pt>
                <c:pt idx="244">
                  <c:v>0.4925458044927814</c:v>
                </c:pt>
                <c:pt idx="245">
                  <c:v>0.4925458044927814</c:v>
                </c:pt>
                <c:pt idx="246">
                  <c:v>0.4925458044927814</c:v>
                </c:pt>
                <c:pt idx="247">
                  <c:v>0.4925458044927814</c:v>
                </c:pt>
                <c:pt idx="248">
                  <c:v>0.4925458044927814</c:v>
                </c:pt>
                <c:pt idx="249">
                  <c:v>0.4925458044927814</c:v>
                </c:pt>
                <c:pt idx="250">
                  <c:v>0.4925458044927814</c:v>
                </c:pt>
                <c:pt idx="251">
                  <c:v>0.4925458044927814</c:v>
                </c:pt>
                <c:pt idx="252">
                  <c:v>0.4925458044927814</c:v>
                </c:pt>
                <c:pt idx="253">
                  <c:v>0.4925458044927814</c:v>
                </c:pt>
                <c:pt idx="254">
                  <c:v>0.4925458044927814</c:v>
                </c:pt>
                <c:pt idx="255">
                  <c:v>0.4925458044927814</c:v>
                </c:pt>
                <c:pt idx="256">
                  <c:v>0.4925458044927814</c:v>
                </c:pt>
                <c:pt idx="257">
                  <c:v>0.4925458044927814</c:v>
                </c:pt>
                <c:pt idx="258">
                  <c:v>0.4925458044927814</c:v>
                </c:pt>
                <c:pt idx="259">
                  <c:v>0.4925458044927814</c:v>
                </c:pt>
                <c:pt idx="260">
                  <c:v>0.4925458044927814</c:v>
                </c:pt>
                <c:pt idx="261">
                  <c:v>0.4925458044927814</c:v>
                </c:pt>
                <c:pt idx="262">
                  <c:v>0.4925458044927814</c:v>
                </c:pt>
                <c:pt idx="263">
                  <c:v>0.4925458044927814</c:v>
                </c:pt>
                <c:pt idx="264">
                  <c:v>0.4925458044927814</c:v>
                </c:pt>
                <c:pt idx="265">
                  <c:v>0.4925458044927814</c:v>
                </c:pt>
                <c:pt idx="266">
                  <c:v>0.4925458044927814</c:v>
                </c:pt>
                <c:pt idx="267">
                  <c:v>0.4925458044927814</c:v>
                </c:pt>
                <c:pt idx="268">
                  <c:v>0.4925458044927814</c:v>
                </c:pt>
                <c:pt idx="269">
                  <c:v>0.4925458044927814</c:v>
                </c:pt>
                <c:pt idx="270">
                  <c:v>0.4925458044927814</c:v>
                </c:pt>
                <c:pt idx="271">
                  <c:v>0.4925458044927814</c:v>
                </c:pt>
                <c:pt idx="272">
                  <c:v>0.4925458044927814</c:v>
                </c:pt>
                <c:pt idx="273">
                  <c:v>0.4925458044927814</c:v>
                </c:pt>
                <c:pt idx="274">
                  <c:v>0.4925458044927814</c:v>
                </c:pt>
                <c:pt idx="275">
                  <c:v>0.4925458044927814</c:v>
                </c:pt>
                <c:pt idx="276">
                  <c:v>0.4925458044927814</c:v>
                </c:pt>
                <c:pt idx="277">
                  <c:v>0.4925458044927814</c:v>
                </c:pt>
                <c:pt idx="278">
                  <c:v>0.4925458044927814</c:v>
                </c:pt>
                <c:pt idx="279">
                  <c:v>0.4925458044927814</c:v>
                </c:pt>
                <c:pt idx="280">
                  <c:v>0.4925458044927814</c:v>
                </c:pt>
                <c:pt idx="281">
                  <c:v>0.4925458044927814</c:v>
                </c:pt>
                <c:pt idx="282">
                  <c:v>0.4925458044927814</c:v>
                </c:pt>
                <c:pt idx="283">
                  <c:v>0.4925458044927814</c:v>
                </c:pt>
                <c:pt idx="284">
                  <c:v>0.4925458044927814</c:v>
                </c:pt>
                <c:pt idx="285">
                  <c:v>0.4925458044927814</c:v>
                </c:pt>
                <c:pt idx="286">
                  <c:v>0.4925458044927814</c:v>
                </c:pt>
                <c:pt idx="287">
                  <c:v>0.4925458044927814</c:v>
                </c:pt>
                <c:pt idx="288">
                  <c:v>0.4925458044927814</c:v>
                </c:pt>
                <c:pt idx="289">
                  <c:v>0.4925458044927814</c:v>
                </c:pt>
                <c:pt idx="290">
                  <c:v>0.4925458044927814</c:v>
                </c:pt>
                <c:pt idx="291">
                  <c:v>0.4925458044927814</c:v>
                </c:pt>
                <c:pt idx="292">
                  <c:v>0.4925458044927814</c:v>
                </c:pt>
                <c:pt idx="293">
                  <c:v>0.4925458044927814</c:v>
                </c:pt>
                <c:pt idx="294">
                  <c:v>0.4925458044927814</c:v>
                </c:pt>
                <c:pt idx="295">
                  <c:v>0.4925458044927814</c:v>
                </c:pt>
                <c:pt idx="296">
                  <c:v>0.4925458044927814</c:v>
                </c:pt>
                <c:pt idx="297">
                  <c:v>0.4925458044927814</c:v>
                </c:pt>
                <c:pt idx="298">
                  <c:v>0.4925458044927814</c:v>
                </c:pt>
                <c:pt idx="299">
                  <c:v>0.4925458044927814</c:v>
                </c:pt>
                <c:pt idx="300">
                  <c:v>0.4925458044927814</c:v>
                </c:pt>
                <c:pt idx="301">
                  <c:v>0.4925458044927814</c:v>
                </c:pt>
                <c:pt idx="302">
                  <c:v>0.4925458044927814</c:v>
                </c:pt>
                <c:pt idx="303">
                  <c:v>0.4925458044927814</c:v>
                </c:pt>
                <c:pt idx="304">
                  <c:v>0.4925458044927814</c:v>
                </c:pt>
                <c:pt idx="305">
                  <c:v>0.4925458044927814</c:v>
                </c:pt>
                <c:pt idx="306">
                  <c:v>0.4925458044927814</c:v>
                </c:pt>
                <c:pt idx="307">
                  <c:v>0.4925458044927814</c:v>
                </c:pt>
                <c:pt idx="308">
                  <c:v>0.4925458044927814</c:v>
                </c:pt>
                <c:pt idx="309">
                  <c:v>0.4925458044927814</c:v>
                </c:pt>
                <c:pt idx="310">
                  <c:v>0.4925458044927814</c:v>
                </c:pt>
                <c:pt idx="311">
                  <c:v>0.4925458044927814</c:v>
                </c:pt>
                <c:pt idx="312">
                  <c:v>0.4925458044927814</c:v>
                </c:pt>
                <c:pt idx="313">
                  <c:v>0.4925458044927814</c:v>
                </c:pt>
                <c:pt idx="314">
                  <c:v>0.4925458044927814</c:v>
                </c:pt>
                <c:pt idx="315">
                  <c:v>0.4925458044927814</c:v>
                </c:pt>
                <c:pt idx="316">
                  <c:v>0.4925458044927814</c:v>
                </c:pt>
                <c:pt idx="317">
                  <c:v>0.4925458044927814</c:v>
                </c:pt>
                <c:pt idx="318">
                  <c:v>0.4925458044927814</c:v>
                </c:pt>
                <c:pt idx="319">
                  <c:v>0.4925458044927814</c:v>
                </c:pt>
                <c:pt idx="320">
                  <c:v>0.4925458044927814</c:v>
                </c:pt>
                <c:pt idx="321">
                  <c:v>0.4925458044927814</c:v>
                </c:pt>
                <c:pt idx="322">
                  <c:v>0.4925458044927814</c:v>
                </c:pt>
                <c:pt idx="323">
                  <c:v>0.4925458044927814</c:v>
                </c:pt>
                <c:pt idx="324">
                  <c:v>0.4925458044927814</c:v>
                </c:pt>
                <c:pt idx="325">
                  <c:v>0.4925458044927814</c:v>
                </c:pt>
                <c:pt idx="326">
                  <c:v>0.4925458044927814</c:v>
                </c:pt>
                <c:pt idx="327">
                  <c:v>0.4925458044927814</c:v>
                </c:pt>
                <c:pt idx="328">
                  <c:v>0.4925458044927814</c:v>
                </c:pt>
                <c:pt idx="329">
                  <c:v>0.4925458044927814</c:v>
                </c:pt>
                <c:pt idx="330">
                  <c:v>0.4925458044927814</c:v>
                </c:pt>
                <c:pt idx="331">
                  <c:v>0.4925458044927814</c:v>
                </c:pt>
                <c:pt idx="332">
                  <c:v>0.4925458044927814</c:v>
                </c:pt>
                <c:pt idx="333">
                  <c:v>0.4925458044927814</c:v>
                </c:pt>
                <c:pt idx="334">
                  <c:v>0.4925458044927814</c:v>
                </c:pt>
                <c:pt idx="335">
                  <c:v>0.4925458044927814</c:v>
                </c:pt>
                <c:pt idx="336">
                  <c:v>0.4925458044927814</c:v>
                </c:pt>
                <c:pt idx="337">
                  <c:v>0.4925458044927814</c:v>
                </c:pt>
                <c:pt idx="338">
                  <c:v>0.4925458044927814</c:v>
                </c:pt>
                <c:pt idx="339">
                  <c:v>0.4925458044927814</c:v>
                </c:pt>
                <c:pt idx="340">
                  <c:v>0.4925458044927814</c:v>
                </c:pt>
                <c:pt idx="341">
                  <c:v>0.4925458044927814</c:v>
                </c:pt>
                <c:pt idx="342">
                  <c:v>0.4925458044927814</c:v>
                </c:pt>
                <c:pt idx="343">
                  <c:v>0.4925458044927814</c:v>
                </c:pt>
                <c:pt idx="344">
                  <c:v>0.4925458044927814</c:v>
                </c:pt>
                <c:pt idx="345">
                  <c:v>0.4925458044927814</c:v>
                </c:pt>
                <c:pt idx="346">
                  <c:v>0.4925458044927814</c:v>
                </c:pt>
                <c:pt idx="347">
                  <c:v>0.4925458044927814</c:v>
                </c:pt>
                <c:pt idx="348">
                  <c:v>0.4925458044927814</c:v>
                </c:pt>
                <c:pt idx="349">
                  <c:v>0.4925458044927814</c:v>
                </c:pt>
                <c:pt idx="350">
                  <c:v>0.4925458044927814</c:v>
                </c:pt>
                <c:pt idx="351">
                  <c:v>0.4925458044927814</c:v>
                </c:pt>
                <c:pt idx="352">
                  <c:v>0.4925458044927814</c:v>
                </c:pt>
                <c:pt idx="353">
                  <c:v>0.4925458044927814</c:v>
                </c:pt>
                <c:pt idx="354">
                  <c:v>0.4925458044927814</c:v>
                </c:pt>
                <c:pt idx="355">
                  <c:v>0.4925458044927814</c:v>
                </c:pt>
                <c:pt idx="356">
                  <c:v>0.4925458044927814</c:v>
                </c:pt>
                <c:pt idx="357">
                  <c:v>0.4925458044927814</c:v>
                </c:pt>
                <c:pt idx="358">
                  <c:v>0.4925458044927814</c:v>
                </c:pt>
                <c:pt idx="359">
                  <c:v>0.4925458044927814</c:v>
                </c:pt>
                <c:pt idx="360">
                  <c:v>0.4925458044927814</c:v>
                </c:pt>
                <c:pt idx="361">
                  <c:v>0.4925458044927814</c:v>
                </c:pt>
                <c:pt idx="362">
                  <c:v>0.4925458044927814</c:v>
                </c:pt>
                <c:pt idx="363">
                  <c:v>0.4925458044927814</c:v>
                </c:pt>
                <c:pt idx="364">
                  <c:v>0.4925458044927814</c:v>
                </c:pt>
                <c:pt idx="365">
                  <c:v>0.4925458044927814</c:v>
                </c:pt>
                <c:pt idx="366">
                  <c:v>0.4925458044927814</c:v>
                </c:pt>
                <c:pt idx="367">
                  <c:v>0.4925458044927814</c:v>
                </c:pt>
                <c:pt idx="368">
                  <c:v>0.4925458044927814</c:v>
                </c:pt>
                <c:pt idx="369">
                  <c:v>0.4925458044927814</c:v>
                </c:pt>
                <c:pt idx="370">
                  <c:v>0.4925458044927814</c:v>
                </c:pt>
                <c:pt idx="371">
                  <c:v>0.4925458044927814</c:v>
                </c:pt>
                <c:pt idx="372">
                  <c:v>0.4925458044927814</c:v>
                </c:pt>
                <c:pt idx="373">
                  <c:v>0.4925458044927814</c:v>
                </c:pt>
                <c:pt idx="374">
                  <c:v>0.4925458044927814</c:v>
                </c:pt>
                <c:pt idx="375">
                  <c:v>0.4925458044927814</c:v>
                </c:pt>
                <c:pt idx="376">
                  <c:v>0.4925458044927814</c:v>
                </c:pt>
                <c:pt idx="377">
                  <c:v>0.4925458044927814</c:v>
                </c:pt>
                <c:pt idx="378">
                  <c:v>0.4925458044927814</c:v>
                </c:pt>
                <c:pt idx="379">
                  <c:v>0.4925458044927814</c:v>
                </c:pt>
                <c:pt idx="380">
                  <c:v>0.4925458044927814</c:v>
                </c:pt>
                <c:pt idx="381">
                  <c:v>0.4925458044927814</c:v>
                </c:pt>
                <c:pt idx="382">
                  <c:v>0.4925458044927814</c:v>
                </c:pt>
                <c:pt idx="383">
                  <c:v>0.4925458044927814</c:v>
                </c:pt>
                <c:pt idx="384">
                  <c:v>0.4925458044927814</c:v>
                </c:pt>
                <c:pt idx="385">
                  <c:v>0.4925458044927814</c:v>
                </c:pt>
                <c:pt idx="386">
                  <c:v>0.4925458044927814</c:v>
                </c:pt>
                <c:pt idx="387">
                  <c:v>0.4925458044927814</c:v>
                </c:pt>
                <c:pt idx="388">
                  <c:v>0.4925458044927814</c:v>
                </c:pt>
                <c:pt idx="389">
                  <c:v>0.4925458044927814</c:v>
                </c:pt>
                <c:pt idx="390">
                  <c:v>0.4925458044927814</c:v>
                </c:pt>
                <c:pt idx="391">
                  <c:v>0.4925458044927814</c:v>
                </c:pt>
                <c:pt idx="392">
                  <c:v>0.4925458044927814</c:v>
                </c:pt>
                <c:pt idx="393">
                  <c:v>0.4925458044927814</c:v>
                </c:pt>
                <c:pt idx="394">
                  <c:v>0.4925458044927814</c:v>
                </c:pt>
                <c:pt idx="395">
                  <c:v>0.4925458044927814</c:v>
                </c:pt>
                <c:pt idx="396">
                  <c:v>0.4925458044927814</c:v>
                </c:pt>
                <c:pt idx="397">
                  <c:v>0.4925458044927814</c:v>
                </c:pt>
                <c:pt idx="398">
                  <c:v>0.4925458044927814</c:v>
                </c:pt>
                <c:pt idx="399">
                  <c:v>0.4925458044927814</c:v>
                </c:pt>
                <c:pt idx="400">
                  <c:v>0.4925458044927814</c:v>
                </c:pt>
                <c:pt idx="401">
                  <c:v>0.4925458044927814</c:v>
                </c:pt>
                <c:pt idx="402">
                  <c:v>0.4925458044927814</c:v>
                </c:pt>
                <c:pt idx="403">
                  <c:v>0.4925458044927814</c:v>
                </c:pt>
                <c:pt idx="404">
                  <c:v>0.4925458044927814</c:v>
                </c:pt>
                <c:pt idx="405">
                  <c:v>0.4925458044927814</c:v>
                </c:pt>
                <c:pt idx="406">
                  <c:v>0.4925458044927814</c:v>
                </c:pt>
                <c:pt idx="407">
                  <c:v>0.4925458044927814</c:v>
                </c:pt>
                <c:pt idx="408">
                  <c:v>0.4925458044927814</c:v>
                </c:pt>
                <c:pt idx="409">
                  <c:v>0.4925458044927814</c:v>
                </c:pt>
                <c:pt idx="410">
                  <c:v>0.4925458044927814</c:v>
                </c:pt>
                <c:pt idx="411">
                  <c:v>0.4925458044927814</c:v>
                </c:pt>
                <c:pt idx="412">
                  <c:v>0.4925458044927814</c:v>
                </c:pt>
                <c:pt idx="413">
                  <c:v>0.4925458044927814</c:v>
                </c:pt>
                <c:pt idx="414">
                  <c:v>0.4925458044927814</c:v>
                </c:pt>
                <c:pt idx="415">
                  <c:v>0.4925458044927814</c:v>
                </c:pt>
                <c:pt idx="416">
                  <c:v>0.4925458044927814</c:v>
                </c:pt>
                <c:pt idx="417">
                  <c:v>0.4925458044927814</c:v>
                </c:pt>
                <c:pt idx="418">
                  <c:v>0.4925458044927814</c:v>
                </c:pt>
                <c:pt idx="419">
                  <c:v>0.4925458044927814</c:v>
                </c:pt>
                <c:pt idx="420">
                  <c:v>0.4925458044927814</c:v>
                </c:pt>
                <c:pt idx="421">
                  <c:v>0.4925458044927814</c:v>
                </c:pt>
                <c:pt idx="422">
                  <c:v>0.4925458044927814</c:v>
                </c:pt>
                <c:pt idx="423">
                  <c:v>0.4925458044927814</c:v>
                </c:pt>
                <c:pt idx="424">
                  <c:v>0.4925458044927814</c:v>
                </c:pt>
                <c:pt idx="425">
                  <c:v>0.4925458044927814</c:v>
                </c:pt>
                <c:pt idx="426">
                  <c:v>0.4925458044927814</c:v>
                </c:pt>
                <c:pt idx="427">
                  <c:v>0.4925458044927814</c:v>
                </c:pt>
                <c:pt idx="428">
                  <c:v>0.4925458044927814</c:v>
                </c:pt>
                <c:pt idx="429">
                  <c:v>0.4925458044927814</c:v>
                </c:pt>
                <c:pt idx="430">
                  <c:v>0.4925458044927814</c:v>
                </c:pt>
                <c:pt idx="431">
                  <c:v>0.4925458044927814</c:v>
                </c:pt>
                <c:pt idx="432">
                  <c:v>0.4925458044927814</c:v>
                </c:pt>
                <c:pt idx="433">
                  <c:v>0.4925458044927814</c:v>
                </c:pt>
                <c:pt idx="434">
                  <c:v>0.4925458044927814</c:v>
                </c:pt>
                <c:pt idx="435">
                  <c:v>0.4925458044927814</c:v>
                </c:pt>
                <c:pt idx="436">
                  <c:v>0.4925458044927814</c:v>
                </c:pt>
                <c:pt idx="437">
                  <c:v>0.4925458044927814</c:v>
                </c:pt>
                <c:pt idx="438">
                  <c:v>0.4925458044927814</c:v>
                </c:pt>
                <c:pt idx="439">
                  <c:v>0.4925458044927814</c:v>
                </c:pt>
                <c:pt idx="440">
                  <c:v>0.4925458044927814</c:v>
                </c:pt>
                <c:pt idx="441">
                  <c:v>0.4925458044927814</c:v>
                </c:pt>
                <c:pt idx="442">
                  <c:v>0.4925458044927814</c:v>
                </c:pt>
                <c:pt idx="443">
                  <c:v>0.4925458044927814</c:v>
                </c:pt>
                <c:pt idx="444">
                  <c:v>0.4925458044927814</c:v>
                </c:pt>
                <c:pt idx="445">
                  <c:v>0.4925458044927814</c:v>
                </c:pt>
                <c:pt idx="446">
                  <c:v>0.4925458044927814</c:v>
                </c:pt>
                <c:pt idx="447">
                  <c:v>0.4925458044927814</c:v>
                </c:pt>
                <c:pt idx="448">
                  <c:v>0.4925458044927814</c:v>
                </c:pt>
                <c:pt idx="449">
                  <c:v>0.4925458044927814</c:v>
                </c:pt>
                <c:pt idx="450">
                  <c:v>0.4925458044927814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Sheet1!$H$130</c:f>
              <c:strCache>
                <c:ptCount val="1"/>
                <c:pt idx="0">
                  <c:v>VE (dyn.)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Sheet1!$H$131:$H$581</c:f>
              <c:numCache>
                <c:formatCode>0.000</c:formatCode>
                <c:ptCount val="451"/>
                <c:pt idx="0">
                  <c:v>0.49254580449278135</c:v>
                </c:pt>
                <c:pt idx="1">
                  <c:v>0.49352534373863843</c:v>
                </c:pt>
                <c:pt idx="2">
                  <c:v>0.494506678400157</c:v>
                </c:pt>
                <c:pt idx="3">
                  <c:v>0.49548878789849077</c:v>
                </c:pt>
                <c:pt idx="4">
                  <c:v>0.49647064407325248</c:v>
                </c:pt>
                <c:pt idx="5">
                  <c:v>0.49745121258756081</c:v>
                </c:pt>
                <c:pt idx="6">
                  <c:v>0.49842945435015679</c:v>
                </c:pt>
                <c:pt idx="7">
                  <c:v>0.49940432695083464</c:v>
                </c:pt>
                <c:pt idx="8">
                  <c:v>0.50037478610552966</c:v>
                </c:pt>
                <c:pt idx="9">
                  <c:v>0.50133978710754923</c:v>
                </c:pt>
                <c:pt idx="10">
                  <c:v>0.50229828628156503</c:v>
                </c:pt>
                <c:pt idx="11">
                  <c:v>0.50324924243712432</c:v>
                </c:pt>
                <c:pt idx="12">
                  <c:v>0.50419161831858117</c:v>
                </c:pt>
                <c:pt idx="13">
                  <c:v>0.50512438204849519</c:v>
                </c:pt>
                <c:pt idx="14">
                  <c:v>0.50604650856168232</c:v>
                </c:pt>
                <c:pt idx="15">
                  <c:v>0.50695698102725517</c:v>
                </c:pt>
                <c:pt idx="16">
                  <c:v>0.50785479225611552</c:v>
                </c:pt>
                <c:pt idx="17">
                  <c:v>0.50873894609151482</c:v>
                </c:pt>
                <c:pt idx="18">
                  <c:v>0.50960845878041505</c:v>
                </c:pt>
                <c:pt idx="19">
                  <c:v>0.51046236032352776</c:v>
                </c:pt>
                <c:pt idx="20">
                  <c:v>0.51129969580201595</c:v>
                </c:pt>
                <c:pt idx="21">
                  <c:v>0.51211952667897498</c:v>
                </c:pt>
                <c:pt idx="22">
                  <c:v>0.51292093207391964</c:v>
                </c:pt>
                <c:pt idx="23">
                  <c:v>0.51370301000860863</c:v>
                </c:pt>
                <c:pt idx="24">
                  <c:v>0.51446487862264578</c:v>
                </c:pt>
                <c:pt idx="25">
                  <c:v>0.51520567735739442</c:v>
                </c:pt>
                <c:pt idx="26">
                  <c:v>0.51592456810683451</c:v>
                </c:pt>
                <c:pt idx="27">
                  <c:v>0.51662073633408023</c:v>
                </c:pt>
                <c:pt idx="28">
                  <c:v>0.51729339215235492</c:v>
                </c:pt>
                <c:pt idx="29">
                  <c:v>0.5179417713693113</c:v>
                </c:pt>
                <c:pt idx="30">
                  <c:v>0.51856513649364189</c:v>
                </c:pt>
                <c:pt idx="31">
                  <c:v>0.51916277770301633</c:v>
                </c:pt>
                <c:pt idx="32">
                  <c:v>0.51973401377241701</c:v>
                </c:pt>
                <c:pt idx="33">
                  <c:v>0.5202781929620528</c:v>
                </c:pt>
                <c:pt idx="34">
                  <c:v>0.52079469386404387</c:v>
                </c:pt>
                <c:pt idx="35">
                  <c:v>0.52128292620715555</c:v>
                </c:pt>
                <c:pt idx="36">
                  <c:v>0.52174233161890793</c:v>
                </c:pt>
                <c:pt idx="37">
                  <c:v>0.5221723843444267</c:v>
                </c:pt>
                <c:pt idx="38">
                  <c:v>0.52257259192146899</c:v>
                </c:pt>
                <c:pt idx="39">
                  <c:v>0.52294249581108343</c:v>
                </c:pt>
                <c:pt idx="40">
                  <c:v>0.52328167198342557</c:v>
                </c:pt>
                <c:pt idx="41">
                  <c:v>0.52358973145827969</c:v>
                </c:pt>
                <c:pt idx="42">
                  <c:v>0.52386632079988671</c:v>
                </c:pt>
                <c:pt idx="43">
                  <c:v>0.52411112256571235</c:v>
                </c:pt>
                <c:pt idx="44">
                  <c:v>0.524323855708831</c:v>
                </c:pt>
                <c:pt idx="45">
                  <c:v>0.52450427593363846</c:v>
                </c:pt>
                <c:pt idx="46">
                  <c:v>0.52465217600463887</c:v>
                </c:pt>
                <c:pt idx="47">
                  <c:v>0.52476738600808726</c:v>
                </c:pt>
                <c:pt idx="48">
                  <c:v>0.52484977356631102</c:v>
                </c:pt>
                <c:pt idx="49">
                  <c:v>0.52489924400455579</c:v>
                </c:pt>
                <c:pt idx="50">
                  <c:v>0.52491574047024248</c:v>
                </c:pt>
                <c:pt idx="51">
                  <c:v>0.52489924400455579</c:v>
                </c:pt>
                <c:pt idx="52">
                  <c:v>0.52484977356631102</c:v>
                </c:pt>
                <c:pt idx="53">
                  <c:v>0.52476738600808726</c:v>
                </c:pt>
                <c:pt idx="54">
                  <c:v>0.52465217600463887</c:v>
                </c:pt>
                <c:pt idx="55">
                  <c:v>0.52450427593363846</c:v>
                </c:pt>
                <c:pt idx="56">
                  <c:v>0.524323855708831</c:v>
                </c:pt>
                <c:pt idx="57">
                  <c:v>0.52411112256571235</c:v>
                </c:pt>
                <c:pt idx="58">
                  <c:v>0.52386632079988671</c:v>
                </c:pt>
                <c:pt idx="59">
                  <c:v>0.52358973145827969</c:v>
                </c:pt>
                <c:pt idx="60">
                  <c:v>0.52328167198342523</c:v>
                </c:pt>
                <c:pt idx="61">
                  <c:v>0.52294249581108343</c:v>
                </c:pt>
                <c:pt idx="62">
                  <c:v>0.52257259192146899</c:v>
                </c:pt>
                <c:pt idx="63">
                  <c:v>0.5221723843444267</c:v>
                </c:pt>
                <c:pt idx="64">
                  <c:v>0.52174233161890793</c:v>
                </c:pt>
                <c:pt idx="65">
                  <c:v>0.52128292620715555</c:v>
                </c:pt>
                <c:pt idx="66">
                  <c:v>0.52079469386404353</c:v>
                </c:pt>
                <c:pt idx="67">
                  <c:v>0.5202781929620528</c:v>
                </c:pt>
                <c:pt idx="68">
                  <c:v>0.51973401377241701</c:v>
                </c:pt>
                <c:pt idx="69">
                  <c:v>0.51916277770301633</c:v>
                </c:pt>
                <c:pt idx="70">
                  <c:v>0.51856513649364189</c:v>
                </c:pt>
                <c:pt idx="71">
                  <c:v>0.51794177136931052</c:v>
                </c:pt>
                <c:pt idx="72">
                  <c:v>0.51729339215235492</c:v>
                </c:pt>
                <c:pt idx="73">
                  <c:v>0.51662073633408023</c:v>
                </c:pt>
                <c:pt idx="74">
                  <c:v>0.51592456810683451</c:v>
                </c:pt>
                <c:pt idx="75">
                  <c:v>0.51520567735739409</c:v>
                </c:pt>
                <c:pt idx="76">
                  <c:v>0.51446487862264578</c:v>
                </c:pt>
                <c:pt idx="77">
                  <c:v>0.51370301000860863</c:v>
                </c:pt>
                <c:pt idx="78">
                  <c:v>0.51292093207391964</c:v>
                </c:pt>
                <c:pt idx="79">
                  <c:v>0.51211952667897498</c:v>
                </c:pt>
                <c:pt idx="80">
                  <c:v>0.51129969580201562</c:v>
                </c:pt>
                <c:pt idx="81">
                  <c:v>0.51046236032352776</c:v>
                </c:pt>
                <c:pt idx="82">
                  <c:v>0.50960845878041505</c:v>
                </c:pt>
                <c:pt idx="83">
                  <c:v>0.50873894609151449</c:v>
                </c:pt>
                <c:pt idx="84">
                  <c:v>0.50785479225611552</c:v>
                </c:pt>
                <c:pt idx="85">
                  <c:v>0.50695698102725517</c:v>
                </c:pt>
                <c:pt idx="86">
                  <c:v>0.50604650856168232</c:v>
                </c:pt>
                <c:pt idx="87">
                  <c:v>0.50512438204849475</c:v>
                </c:pt>
                <c:pt idx="88">
                  <c:v>0.50419161831858117</c:v>
                </c:pt>
                <c:pt idx="89">
                  <c:v>0.50324924243712399</c:v>
                </c:pt>
                <c:pt idx="90">
                  <c:v>0.50229828628156481</c:v>
                </c:pt>
                <c:pt idx="91">
                  <c:v>0.5013397871075489</c:v>
                </c:pt>
                <c:pt idx="92">
                  <c:v>0.50037478610552932</c:v>
                </c:pt>
                <c:pt idx="93">
                  <c:v>0.49940432695083437</c:v>
                </c:pt>
                <c:pt idx="94">
                  <c:v>0.49842945435015612</c:v>
                </c:pt>
                <c:pt idx="95">
                  <c:v>0.49745121258756081</c:v>
                </c:pt>
                <c:pt idx="96">
                  <c:v>0.49647064407325248</c:v>
                </c:pt>
                <c:pt idx="97">
                  <c:v>0.49548878789849016</c:v>
                </c:pt>
                <c:pt idx="98">
                  <c:v>0.494506678400157</c:v>
                </c:pt>
                <c:pt idx="99">
                  <c:v>0.49352534373863816</c:v>
                </c:pt>
                <c:pt idx="100">
                  <c:v>0.49254580449278107</c:v>
                </c:pt>
                <c:pt idx="101">
                  <c:v>0.49156907227580943</c:v>
                </c:pt>
                <c:pt idx="102">
                  <c:v>0.49059614837617721</c:v>
                </c:pt>
                <c:pt idx="103">
                  <c:v>0.4896280224274232</c:v>
                </c:pt>
                <c:pt idx="104">
                  <c:v>0.48866567111115305</c:v>
                </c:pt>
                <c:pt idx="105">
                  <c:v>0.48771005689732139</c:v>
                </c:pt>
                <c:pt idx="106">
                  <c:v>0.48676212682600367</c:v>
                </c:pt>
                <c:pt idx="107">
                  <c:v>0.48582281133484656</c:v>
                </c:pt>
                <c:pt idx="108">
                  <c:v>0.48489302313634036</c:v>
                </c:pt>
                <c:pt idx="109">
                  <c:v>0.4839736561489969</c:v>
                </c:pt>
                <c:pt idx="110">
                  <c:v>0.48306558448641501</c:v>
                </c:pt>
                <c:pt idx="111">
                  <c:v>0.48216966150805607</c:v>
                </c:pt>
                <c:pt idx="112">
                  <c:v>0.48128671893540059</c:v>
                </c:pt>
                <c:pt idx="113">
                  <c:v>0.48041756603691482</c:v>
                </c:pt>
                <c:pt idx="114">
                  <c:v>0.47956298888499516</c:v>
                </c:pt>
                <c:pt idx="115">
                  <c:v>0.47872374968776593</c:v>
                </c:pt>
                <c:pt idx="116">
                  <c:v>0.477900586198235</c:v>
                </c:pt>
                <c:pt idx="117">
                  <c:v>0.47709421120294127</c:v>
                </c:pt>
                <c:pt idx="118">
                  <c:v>0.47630531209177707</c:v>
                </c:pt>
                <c:pt idx="119">
                  <c:v>0.4755345505102081</c:v>
                </c:pt>
                <c:pt idx="120">
                  <c:v>0.47478256209459446</c:v>
                </c:pt>
                <c:pt idx="121">
                  <c:v>0.47404995629078628</c:v>
                </c:pt>
                <c:pt idx="122">
                  <c:v>0.47333731625558018</c:v>
                </c:pt>
                <c:pt idx="123">
                  <c:v>0.47264519884004719</c:v>
                </c:pt>
                <c:pt idx="124">
                  <c:v>0.4719741346531155</c:v>
                </c:pt>
                <c:pt idx="125">
                  <c:v>0.47132462820317872</c:v>
                </c:pt>
                <c:pt idx="126">
                  <c:v>0.47069715811487101</c:v>
                </c:pt>
                <c:pt idx="127">
                  <c:v>0.4700921774175254</c:v>
                </c:pt>
                <c:pt idx="128">
                  <c:v>0.46951011390122727</c:v>
                </c:pt>
                <c:pt idx="129">
                  <c:v>0.46895137053578023</c:v>
                </c:pt>
                <c:pt idx="130">
                  <c:v>0.46841632594733212</c:v>
                </c:pt>
                <c:pt idx="131">
                  <c:v>0.467905334946905</c:v>
                </c:pt>
                <c:pt idx="132">
                  <c:v>0.46741872910456034</c:v>
                </c:pt>
                <c:pt idx="133">
                  <c:v>0.46695681736252809</c:v>
                </c:pt>
                <c:pt idx="134">
                  <c:v>0.46651988668023919</c:v>
                </c:pt>
                <c:pt idx="135">
                  <c:v>0.46610820270390635</c:v>
                </c:pt>
                <c:pt idx="136">
                  <c:v>0.46572201045305461</c:v>
                </c:pt>
                <c:pt idx="137">
                  <c:v>0.46536153501624627</c:v>
                </c:pt>
                <c:pt idx="138">
                  <c:v>0.46502698224816741</c:v>
                </c:pt>
                <c:pt idx="139">
                  <c:v>0.46471853946023745</c:v>
                </c:pt>
                <c:pt idx="140">
                  <c:v>0.46443637609698746</c:v>
                </c:pt>
                <c:pt idx="141">
                  <c:v>0.46418064439062501</c:v>
                </c:pt>
                <c:pt idx="142">
                  <c:v>0.46395147998644615</c:v>
                </c:pt>
                <c:pt idx="143">
                  <c:v>0.4637490025320829</c:v>
                </c:pt>
                <c:pt idx="144">
                  <c:v>0.46357331622398945</c:v>
                </c:pt>
                <c:pt idx="145">
                  <c:v>0.46342451030504112</c:v>
                </c:pt>
                <c:pt idx="146">
                  <c:v>0.46330265950767041</c:v>
                </c:pt>
                <c:pt idx="147">
                  <c:v>0.46320782443757819</c:v>
                </c:pt>
                <c:pt idx="148">
                  <c:v>0.46314005189371843</c:v>
                </c:pt>
                <c:pt idx="149">
                  <c:v>0.46309937512097132</c:v>
                </c:pt>
                <c:pt idx="150">
                  <c:v>0.46308581399267595</c:v>
                </c:pt>
                <c:pt idx="151">
                  <c:v>0.46309937512097132</c:v>
                </c:pt>
                <c:pt idx="152">
                  <c:v>0.46314005189371843</c:v>
                </c:pt>
                <c:pt idx="153">
                  <c:v>0.46320782443757835</c:v>
                </c:pt>
                <c:pt idx="154">
                  <c:v>0.46330265950767041</c:v>
                </c:pt>
                <c:pt idx="155">
                  <c:v>0.46342451030504112</c:v>
                </c:pt>
                <c:pt idx="156">
                  <c:v>0.46357331622398945</c:v>
                </c:pt>
                <c:pt idx="157">
                  <c:v>0.4637490025320829</c:v>
                </c:pt>
                <c:pt idx="158">
                  <c:v>0.46395147998644615</c:v>
                </c:pt>
                <c:pt idx="159">
                  <c:v>0.46418064439062523</c:v>
                </c:pt>
                <c:pt idx="160">
                  <c:v>0.46443637609698746</c:v>
                </c:pt>
                <c:pt idx="161">
                  <c:v>0.46471853946023761</c:v>
                </c:pt>
                <c:pt idx="162">
                  <c:v>0.46502698224816758</c:v>
                </c:pt>
                <c:pt idx="163">
                  <c:v>0.46536153501624627</c:v>
                </c:pt>
                <c:pt idx="164">
                  <c:v>0.46572201045305484</c:v>
                </c:pt>
                <c:pt idx="165">
                  <c:v>0.46610820270390674</c:v>
                </c:pt>
                <c:pt idx="166">
                  <c:v>0.46651988668023919</c:v>
                </c:pt>
                <c:pt idx="167">
                  <c:v>0.46695681736252831</c:v>
                </c:pt>
                <c:pt idx="168">
                  <c:v>0.46741872910456078</c:v>
                </c:pt>
                <c:pt idx="169">
                  <c:v>0.46790533494690523</c:v>
                </c:pt>
                <c:pt idx="170">
                  <c:v>0.46841632594733235</c:v>
                </c:pt>
                <c:pt idx="171">
                  <c:v>0.46895137053578023</c:v>
                </c:pt>
                <c:pt idx="172">
                  <c:v>0.46951011390122771</c:v>
                </c:pt>
                <c:pt idx="173">
                  <c:v>0.47009217741752563</c:v>
                </c:pt>
                <c:pt idx="174">
                  <c:v>0.47069715811487123</c:v>
                </c:pt>
                <c:pt idx="175">
                  <c:v>0.47132462820317916</c:v>
                </c:pt>
                <c:pt idx="176">
                  <c:v>0.47197413465311572</c:v>
                </c:pt>
                <c:pt idx="177">
                  <c:v>0.47264519884004763</c:v>
                </c:pt>
                <c:pt idx="178">
                  <c:v>0.47333731625558062</c:v>
                </c:pt>
                <c:pt idx="179">
                  <c:v>0.47404995629078672</c:v>
                </c:pt>
                <c:pt idx="180">
                  <c:v>0.47478256209459491</c:v>
                </c:pt>
                <c:pt idx="181">
                  <c:v>0.47553455051020854</c:v>
                </c:pt>
                <c:pt idx="182">
                  <c:v>0.47630531209177773</c:v>
                </c:pt>
                <c:pt idx="183">
                  <c:v>0.47709421120294176</c:v>
                </c:pt>
                <c:pt idx="184">
                  <c:v>0.4779005861982355</c:v>
                </c:pt>
                <c:pt idx="185">
                  <c:v>0.47872374968776643</c:v>
                </c:pt>
                <c:pt idx="186">
                  <c:v>0.47956298888499588</c:v>
                </c:pt>
                <c:pt idx="187">
                  <c:v>0.4804175660369151</c:v>
                </c:pt>
                <c:pt idx="188">
                  <c:v>0.48128671893540109</c:v>
                </c:pt>
                <c:pt idx="189">
                  <c:v>0.48216966150805657</c:v>
                </c:pt>
                <c:pt idx="190">
                  <c:v>0.48306558448641551</c:v>
                </c:pt>
                <c:pt idx="191">
                  <c:v>0.48397365614899746</c:v>
                </c:pt>
                <c:pt idx="192">
                  <c:v>0.48489302313634064</c:v>
                </c:pt>
                <c:pt idx="193">
                  <c:v>0.48582281133484717</c:v>
                </c:pt>
                <c:pt idx="194">
                  <c:v>0.48676212682600423</c:v>
                </c:pt>
                <c:pt idx="195">
                  <c:v>0.48771005689732194</c:v>
                </c:pt>
                <c:pt idx="196">
                  <c:v>0.48866567111115361</c:v>
                </c:pt>
                <c:pt idx="197">
                  <c:v>0.48962802242742376</c:v>
                </c:pt>
                <c:pt idx="198">
                  <c:v>0.4905961483761781</c:v>
                </c:pt>
                <c:pt idx="199">
                  <c:v>0.4915690722758097</c:v>
                </c:pt>
                <c:pt idx="200">
                  <c:v>0.49254580449278162</c:v>
                </c:pt>
                <c:pt idx="201">
                  <c:v>0.49352534373863904</c:v>
                </c:pt>
                <c:pt idx="202">
                  <c:v>0.49450667840015761</c:v>
                </c:pt>
                <c:pt idx="203">
                  <c:v>0.4954887878984911</c:v>
                </c:pt>
                <c:pt idx="204">
                  <c:v>0.49647064407325314</c:v>
                </c:pt>
                <c:pt idx="205">
                  <c:v>0.49745121258756114</c:v>
                </c:pt>
                <c:pt idx="206">
                  <c:v>0.49842945435015706</c:v>
                </c:pt>
                <c:pt idx="207">
                  <c:v>0.49940432695083498</c:v>
                </c:pt>
                <c:pt idx="208">
                  <c:v>0.50037478610552988</c:v>
                </c:pt>
                <c:pt idx="209">
                  <c:v>0.50133978710754956</c:v>
                </c:pt>
                <c:pt idx="210">
                  <c:v>0.50229828628156548</c:v>
                </c:pt>
                <c:pt idx="211">
                  <c:v>0.50324924243712466</c:v>
                </c:pt>
                <c:pt idx="212">
                  <c:v>0.5041916183185815</c:v>
                </c:pt>
                <c:pt idx="213">
                  <c:v>0.50512438204849586</c:v>
                </c:pt>
                <c:pt idx="214">
                  <c:v>0.50604650856168265</c:v>
                </c:pt>
                <c:pt idx="215">
                  <c:v>0.50695698102725562</c:v>
                </c:pt>
                <c:pt idx="216">
                  <c:v>0.50785479225611585</c:v>
                </c:pt>
                <c:pt idx="217">
                  <c:v>0.50873894609151515</c:v>
                </c:pt>
                <c:pt idx="218">
                  <c:v>0.5096084587804155</c:v>
                </c:pt>
                <c:pt idx="219">
                  <c:v>0.51046236032352821</c:v>
                </c:pt>
                <c:pt idx="220">
                  <c:v>0.5112996958020164</c:v>
                </c:pt>
                <c:pt idx="221">
                  <c:v>0.51211952667897531</c:v>
                </c:pt>
                <c:pt idx="222">
                  <c:v>0.51292093207392009</c:v>
                </c:pt>
                <c:pt idx="223">
                  <c:v>0.51370301000860907</c:v>
                </c:pt>
                <c:pt idx="224">
                  <c:v>0.51446487862264612</c:v>
                </c:pt>
                <c:pt idx="225">
                  <c:v>0.51520567735739442</c:v>
                </c:pt>
                <c:pt idx="226">
                  <c:v>0.51592456810683496</c:v>
                </c:pt>
                <c:pt idx="227">
                  <c:v>0.51662073633408057</c:v>
                </c:pt>
                <c:pt idx="228">
                  <c:v>0.51729339215235526</c:v>
                </c:pt>
                <c:pt idx="229">
                  <c:v>0.5179417713693113</c:v>
                </c:pt>
                <c:pt idx="230">
                  <c:v>0.51856513649364266</c:v>
                </c:pt>
                <c:pt idx="231">
                  <c:v>0.51916277770301666</c:v>
                </c:pt>
                <c:pt idx="232">
                  <c:v>0.51973401377241701</c:v>
                </c:pt>
                <c:pt idx="233">
                  <c:v>0.5202781929620528</c:v>
                </c:pt>
                <c:pt idx="234">
                  <c:v>0.52079469386404387</c:v>
                </c:pt>
                <c:pt idx="235">
                  <c:v>0.52128292620715588</c:v>
                </c:pt>
                <c:pt idx="236">
                  <c:v>0.52174233161890793</c:v>
                </c:pt>
                <c:pt idx="237">
                  <c:v>0.52217238434442714</c:v>
                </c:pt>
                <c:pt idx="238">
                  <c:v>0.52257259192146899</c:v>
                </c:pt>
                <c:pt idx="239">
                  <c:v>0.52294249581108343</c:v>
                </c:pt>
                <c:pt idx="240">
                  <c:v>0.52328167198342557</c:v>
                </c:pt>
                <c:pt idx="241">
                  <c:v>0.52358973145827969</c:v>
                </c:pt>
                <c:pt idx="242">
                  <c:v>0.52386632079988671</c:v>
                </c:pt>
                <c:pt idx="243">
                  <c:v>0.52411112256571235</c:v>
                </c:pt>
                <c:pt idx="244">
                  <c:v>0.524323855708831</c:v>
                </c:pt>
                <c:pt idx="245">
                  <c:v>0.52450427593363846</c:v>
                </c:pt>
                <c:pt idx="246">
                  <c:v>0.52465217600463887</c:v>
                </c:pt>
                <c:pt idx="247">
                  <c:v>0.52476738600808726</c:v>
                </c:pt>
                <c:pt idx="248">
                  <c:v>0.52484977356631146</c:v>
                </c:pt>
                <c:pt idx="249">
                  <c:v>0.52489924400455579</c:v>
                </c:pt>
                <c:pt idx="250">
                  <c:v>0.52491574047024248</c:v>
                </c:pt>
                <c:pt idx="251">
                  <c:v>0.52489924400455579</c:v>
                </c:pt>
                <c:pt idx="252">
                  <c:v>0.52484977356631102</c:v>
                </c:pt>
                <c:pt idx="253">
                  <c:v>0.52476738600808726</c:v>
                </c:pt>
                <c:pt idx="254">
                  <c:v>0.52465217600463887</c:v>
                </c:pt>
                <c:pt idx="255">
                  <c:v>0.52450427593363846</c:v>
                </c:pt>
                <c:pt idx="256">
                  <c:v>0.52432385570883067</c:v>
                </c:pt>
                <c:pt idx="257">
                  <c:v>0.52411112256571191</c:v>
                </c:pt>
                <c:pt idx="258">
                  <c:v>0.52386632079988671</c:v>
                </c:pt>
                <c:pt idx="259">
                  <c:v>0.52358973145827969</c:v>
                </c:pt>
                <c:pt idx="260">
                  <c:v>0.52328167198342523</c:v>
                </c:pt>
                <c:pt idx="261">
                  <c:v>0.52294249581108299</c:v>
                </c:pt>
                <c:pt idx="262">
                  <c:v>0.52257259192146854</c:v>
                </c:pt>
                <c:pt idx="263">
                  <c:v>0.52217238434442637</c:v>
                </c:pt>
                <c:pt idx="264">
                  <c:v>0.5217423316189076</c:v>
                </c:pt>
                <c:pt idx="265">
                  <c:v>0.52128292620715555</c:v>
                </c:pt>
                <c:pt idx="266">
                  <c:v>0.52079469386404353</c:v>
                </c:pt>
                <c:pt idx="267">
                  <c:v>0.52027819296205247</c:v>
                </c:pt>
                <c:pt idx="268">
                  <c:v>0.51973401377241668</c:v>
                </c:pt>
                <c:pt idx="269">
                  <c:v>0.51916277770301544</c:v>
                </c:pt>
                <c:pt idx="270">
                  <c:v>0.51856513649364189</c:v>
                </c:pt>
                <c:pt idx="271">
                  <c:v>0.51794177136931052</c:v>
                </c:pt>
                <c:pt idx="272">
                  <c:v>0.51729339215235448</c:v>
                </c:pt>
                <c:pt idx="273">
                  <c:v>0.51662073633407979</c:v>
                </c:pt>
                <c:pt idx="274">
                  <c:v>0.51592456810683418</c:v>
                </c:pt>
                <c:pt idx="275">
                  <c:v>0.51520567735739375</c:v>
                </c:pt>
                <c:pt idx="276">
                  <c:v>0.51446487862264534</c:v>
                </c:pt>
                <c:pt idx="277">
                  <c:v>0.5137030100086083</c:v>
                </c:pt>
                <c:pt idx="278">
                  <c:v>0.51292093207391931</c:v>
                </c:pt>
                <c:pt idx="279">
                  <c:v>0.51211952667897465</c:v>
                </c:pt>
                <c:pt idx="280">
                  <c:v>0.51129969580201529</c:v>
                </c:pt>
                <c:pt idx="281">
                  <c:v>0.51046236032352743</c:v>
                </c:pt>
                <c:pt idx="282">
                  <c:v>0.50960845878041472</c:v>
                </c:pt>
                <c:pt idx="283">
                  <c:v>0.50873894609151404</c:v>
                </c:pt>
                <c:pt idx="284">
                  <c:v>0.50785479225611518</c:v>
                </c:pt>
                <c:pt idx="285">
                  <c:v>0.50695698102725451</c:v>
                </c:pt>
                <c:pt idx="286">
                  <c:v>0.50604650856168198</c:v>
                </c:pt>
                <c:pt idx="287">
                  <c:v>0.50512438204849441</c:v>
                </c:pt>
                <c:pt idx="288">
                  <c:v>0.50419161831858084</c:v>
                </c:pt>
                <c:pt idx="289">
                  <c:v>0.50324924243712366</c:v>
                </c:pt>
                <c:pt idx="290">
                  <c:v>0.50229828628156414</c:v>
                </c:pt>
                <c:pt idx="291">
                  <c:v>0.50133978710754823</c:v>
                </c:pt>
                <c:pt idx="292">
                  <c:v>0.50037478610552899</c:v>
                </c:pt>
                <c:pt idx="293">
                  <c:v>0.49940432695083403</c:v>
                </c:pt>
                <c:pt idx="294">
                  <c:v>0.49842945435015612</c:v>
                </c:pt>
                <c:pt idx="295">
                  <c:v>0.49745121258756053</c:v>
                </c:pt>
                <c:pt idx="296">
                  <c:v>0.49647064407325187</c:v>
                </c:pt>
                <c:pt idx="297">
                  <c:v>0.49548878789848988</c:v>
                </c:pt>
                <c:pt idx="298">
                  <c:v>0.49450667840015639</c:v>
                </c:pt>
                <c:pt idx="299">
                  <c:v>0.49352534373863782</c:v>
                </c:pt>
                <c:pt idx="300">
                  <c:v>0.49254580449278074</c:v>
                </c:pt>
                <c:pt idx="301">
                  <c:v>0.49156907227580915</c:v>
                </c:pt>
                <c:pt idx="302">
                  <c:v>0.49059614837617693</c:v>
                </c:pt>
                <c:pt idx="303">
                  <c:v>0.48962802242742287</c:v>
                </c:pt>
                <c:pt idx="304">
                  <c:v>0.48866567111115278</c:v>
                </c:pt>
                <c:pt idx="305">
                  <c:v>0.48771005689732111</c:v>
                </c:pt>
                <c:pt idx="306">
                  <c:v>0.48676212682600339</c:v>
                </c:pt>
                <c:pt idx="307">
                  <c:v>0.48582281133484573</c:v>
                </c:pt>
                <c:pt idx="308">
                  <c:v>0.48489302313633925</c:v>
                </c:pt>
                <c:pt idx="309">
                  <c:v>0.48397365614899662</c:v>
                </c:pt>
                <c:pt idx="310">
                  <c:v>0.48306558448641473</c:v>
                </c:pt>
                <c:pt idx="311">
                  <c:v>0.48216966150805551</c:v>
                </c:pt>
                <c:pt idx="312">
                  <c:v>0.48128671893540009</c:v>
                </c:pt>
                <c:pt idx="313">
                  <c:v>0.48041756603691432</c:v>
                </c:pt>
                <c:pt idx="314">
                  <c:v>0.47956298888499488</c:v>
                </c:pt>
                <c:pt idx="315">
                  <c:v>0.47872374968776543</c:v>
                </c:pt>
                <c:pt idx="316">
                  <c:v>0.4779005861982345</c:v>
                </c:pt>
                <c:pt idx="317">
                  <c:v>0.47709421120294104</c:v>
                </c:pt>
                <c:pt idx="318">
                  <c:v>0.47630531209177679</c:v>
                </c:pt>
                <c:pt idx="319">
                  <c:v>0.4755345505102081</c:v>
                </c:pt>
                <c:pt idx="320">
                  <c:v>0.47478256209459424</c:v>
                </c:pt>
                <c:pt idx="321">
                  <c:v>0.474049956290786</c:v>
                </c:pt>
                <c:pt idx="322">
                  <c:v>0.47333731625557973</c:v>
                </c:pt>
                <c:pt idx="323">
                  <c:v>0.47264519884004697</c:v>
                </c:pt>
                <c:pt idx="324">
                  <c:v>0.47197413465311505</c:v>
                </c:pt>
                <c:pt idx="325">
                  <c:v>0.4713246282031785</c:v>
                </c:pt>
                <c:pt idx="326">
                  <c:v>0.47069715811487056</c:v>
                </c:pt>
                <c:pt idx="327">
                  <c:v>0.47009217741752496</c:v>
                </c:pt>
                <c:pt idx="328">
                  <c:v>0.46951011390122727</c:v>
                </c:pt>
                <c:pt idx="329">
                  <c:v>0.46895137053577962</c:v>
                </c:pt>
                <c:pt idx="330">
                  <c:v>0.4684163259473319</c:v>
                </c:pt>
                <c:pt idx="331">
                  <c:v>0.46790533494690478</c:v>
                </c:pt>
                <c:pt idx="332">
                  <c:v>0.46741872910456012</c:v>
                </c:pt>
                <c:pt idx="333">
                  <c:v>0.46695681736252787</c:v>
                </c:pt>
                <c:pt idx="334">
                  <c:v>0.46651988668023903</c:v>
                </c:pt>
                <c:pt idx="335">
                  <c:v>0.46610820270390613</c:v>
                </c:pt>
                <c:pt idx="336">
                  <c:v>0.46572201045305445</c:v>
                </c:pt>
                <c:pt idx="337">
                  <c:v>0.46536153501624605</c:v>
                </c:pt>
                <c:pt idx="338">
                  <c:v>0.46502698224816719</c:v>
                </c:pt>
                <c:pt idx="339">
                  <c:v>0.46471853946023722</c:v>
                </c:pt>
                <c:pt idx="340">
                  <c:v>0.46443637609698729</c:v>
                </c:pt>
                <c:pt idx="341">
                  <c:v>0.46418064439062501</c:v>
                </c:pt>
                <c:pt idx="342">
                  <c:v>0.46395147998644598</c:v>
                </c:pt>
                <c:pt idx="343">
                  <c:v>0.4637490025320829</c:v>
                </c:pt>
                <c:pt idx="344">
                  <c:v>0.46357331622398928</c:v>
                </c:pt>
                <c:pt idx="345">
                  <c:v>0.46342451030504112</c:v>
                </c:pt>
                <c:pt idx="346">
                  <c:v>0.46330265950767041</c:v>
                </c:pt>
                <c:pt idx="347">
                  <c:v>0.46320782443757819</c:v>
                </c:pt>
                <c:pt idx="348">
                  <c:v>0.46314005189371843</c:v>
                </c:pt>
                <c:pt idx="349">
                  <c:v>0.46309937512097132</c:v>
                </c:pt>
                <c:pt idx="350">
                  <c:v>0.46308581399267595</c:v>
                </c:pt>
                <c:pt idx="351">
                  <c:v>0.46309937512097132</c:v>
                </c:pt>
                <c:pt idx="352">
                  <c:v>0.4631400518937186</c:v>
                </c:pt>
                <c:pt idx="353">
                  <c:v>0.46320782443757835</c:v>
                </c:pt>
                <c:pt idx="354">
                  <c:v>0.46330265950767041</c:v>
                </c:pt>
                <c:pt idx="355">
                  <c:v>0.46342451030504134</c:v>
                </c:pt>
                <c:pt idx="356">
                  <c:v>0.46357331622398945</c:v>
                </c:pt>
                <c:pt idx="357">
                  <c:v>0.4637490025320829</c:v>
                </c:pt>
                <c:pt idx="358">
                  <c:v>0.46395147998644637</c:v>
                </c:pt>
                <c:pt idx="359">
                  <c:v>0.46418064439062523</c:v>
                </c:pt>
                <c:pt idx="360">
                  <c:v>0.46443637609698768</c:v>
                </c:pt>
                <c:pt idx="361">
                  <c:v>0.46471853946023761</c:v>
                </c:pt>
                <c:pt idx="362">
                  <c:v>0.46502698224816758</c:v>
                </c:pt>
                <c:pt idx="363">
                  <c:v>0.46536153501624666</c:v>
                </c:pt>
                <c:pt idx="364">
                  <c:v>0.46572201045305484</c:v>
                </c:pt>
                <c:pt idx="365">
                  <c:v>0.46610820270390674</c:v>
                </c:pt>
                <c:pt idx="366">
                  <c:v>0.46651988668023964</c:v>
                </c:pt>
                <c:pt idx="367">
                  <c:v>0.46695681736252848</c:v>
                </c:pt>
                <c:pt idx="368">
                  <c:v>0.46741872910456078</c:v>
                </c:pt>
                <c:pt idx="369">
                  <c:v>0.46790533494690539</c:v>
                </c:pt>
                <c:pt idx="370">
                  <c:v>0.46841632594733257</c:v>
                </c:pt>
                <c:pt idx="371">
                  <c:v>0.46895137053578068</c:v>
                </c:pt>
                <c:pt idx="372">
                  <c:v>0.4695101139012281</c:v>
                </c:pt>
                <c:pt idx="373">
                  <c:v>0.47009217741752579</c:v>
                </c:pt>
                <c:pt idx="374">
                  <c:v>0.47069715811487189</c:v>
                </c:pt>
                <c:pt idx="375">
                  <c:v>0.47132462820317961</c:v>
                </c:pt>
                <c:pt idx="376">
                  <c:v>0.47197413465311616</c:v>
                </c:pt>
                <c:pt idx="377">
                  <c:v>0.47264519884004785</c:v>
                </c:pt>
                <c:pt idx="378">
                  <c:v>0.47333731625558084</c:v>
                </c:pt>
                <c:pt idx="379">
                  <c:v>0.47404995629078739</c:v>
                </c:pt>
                <c:pt idx="380">
                  <c:v>0.47478256209459518</c:v>
                </c:pt>
                <c:pt idx="381">
                  <c:v>0.47553455051020904</c:v>
                </c:pt>
                <c:pt idx="382">
                  <c:v>0.47630531209177829</c:v>
                </c:pt>
                <c:pt idx="383">
                  <c:v>0.47709421120294226</c:v>
                </c:pt>
                <c:pt idx="384">
                  <c:v>0.477900586198236</c:v>
                </c:pt>
                <c:pt idx="385">
                  <c:v>0.47872374968776693</c:v>
                </c:pt>
                <c:pt idx="386">
                  <c:v>0.47956298888499616</c:v>
                </c:pt>
                <c:pt idx="387">
                  <c:v>0.4804175660369156</c:v>
                </c:pt>
                <c:pt idx="388">
                  <c:v>0.48128671893540165</c:v>
                </c:pt>
                <c:pt idx="389">
                  <c:v>0.48216966150805685</c:v>
                </c:pt>
                <c:pt idx="390">
                  <c:v>0.48306558448641601</c:v>
                </c:pt>
                <c:pt idx="391">
                  <c:v>0.48397365614899795</c:v>
                </c:pt>
                <c:pt idx="392">
                  <c:v>0.48489302313634092</c:v>
                </c:pt>
                <c:pt idx="393">
                  <c:v>0.48582281133484767</c:v>
                </c:pt>
                <c:pt idx="394">
                  <c:v>0.48676212682600478</c:v>
                </c:pt>
                <c:pt idx="395">
                  <c:v>0.48771005689732194</c:v>
                </c:pt>
                <c:pt idx="396">
                  <c:v>0.48866567111115389</c:v>
                </c:pt>
                <c:pt idx="397">
                  <c:v>0.48962802242742404</c:v>
                </c:pt>
                <c:pt idx="398">
                  <c:v>0.4905961483761781</c:v>
                </c:pt>
                <c:pt idx="399">
                  <c:v>0.49156907227581031</c:v>
                </c:pt>
                <c:pt idx="400">
                  <c:v>0.49254580449278196</c:v>
                </c:pt>
                <c:pt idx="401">
                  <c:v>0.49352534373863904</c:v>
                </c:pt>
                <c:pt idx="402">
                  <c:v>0.49450667840015733</c:v>
                </c:pt>
                <c:pt idx="403">
                  <c:v>0.4954887878984911</c:v>
                </c:pt>
                <c:pt idx="404">
                  <c:v>0.49647064407325314</c:v>
                </c:pt>
                <c:pt idx="405">
                  <c:v>0.49745121258756114</c:v>
                </c:pt>
                <c:pt idx="406">
                  <c:v>0.49842945435015706</c:v>
                </c:pt>
                <c:pt idx="407">
                  <c:v>0.49940432695083464</c:v>
                </c:pt>
                <c:pt idx="408">
                  <c:v>0.50037478610552966</c:v>
                </c:pt>
                <c:pt idx="409">
                  <c:v>0.50133978710754923</c:v>
                </c:pt>
                <c:pt idx="410">
                  <c:v>0.50229828628156503</c:v>
                </c:pt>
                <c:pt idx="411">
                  <c:v>0.50324924243712432</c:v>
                </c:pt>
                <c:pt idx="412">
                  <c:v>0.50419161831858117</c:v>
                </c:pt>
                <c:pt idx="413">
                  <c:v>0.50512438204849519</c:v>
                </c:pt>
                <c:pt idx="414">
                  <c:v>0.50604650856168232</c:v>
                </c:pt>
                <c:pt idx="415">
                  <c:v>0.50695698102725517</c:v>
                </c:pt>
                <c:pt idx="416">
                  <c:v>0.50785479225611552</c:v>
                </c:pt>
                <c:pt idx="417">
                  <c:v>0.50873894609151449</c:v>
                </c:pt>
                <c:pt idx="418">
                  <c:v>0.50960845878041505</c:v>
                </c:pt>
                <c:pt idx="419">
                  <c:v>0.51046236032352743</c:v>
                </c:pt>
                <c:pt idx="420">
                  <c:v>0.51129969580201562</c:v>
                </c:pt>
                <c:pt idx="421">
                  <c:v>0.51211952667897465</c:v>
                </c:pt>
                <c:pt idx="422">
                  <c:v>0.51292093207391931</c:v>
                </c:pt>
                <c:pt idx="423">
                  <c:v>0.5137030100086083</c:v>
                </c:pt>
                <c:pt idx="424">
                  <c:v>0.51446487862264534</c:v>
                </c:pt>
                <c:pt idx="425">
                  <c:v>0.51520567735739375</c:v>
                </c:pt>
                <c:pt idx="426">
                  <c:v>0.51592456810683418</c:v>
                </c:pt>
                <c:pt idx="427">
                  <c:v>0.51662073633407979</c:v>
                </c:pt>
                <c:pt idx="428">
                  <c:v>0.51729339215235448</c:v>
                </c:pt>
                <c:pt idx="429">
                  <c:v>0.51794177136931052</c:v>
                </c:pt>
                <c:pt idx="430">
                  <c:v>0.51856513649364189</c:v>
                </c:pt>
                <c:pt idx="431">
                  <c:v>0.51916277770301633</c:v>
                </c:pt>
                <c:pt idx="432">
                  <c:v>0.51973401377241624</c:v>
                </c:pt>
                <c:pt idx="433">
                  <c:v>0.52027819296205247</c:v>
                </c:pt>
                <c:pt idx="434">
                  <c:v>0.52079469386404309</c:v>
                </c:pt>
                <c:pt idx="435">
                  <c:v>0.52128292620715511</c:v>
                </c:pt>
                <c:pt idx="436">
                  <c:v>0.5217423316189076</c:v>
                </c:pt>
                <c:pt idx="437">
                  <c:v>0.52217238434442637</c:v>
                </c:pt>
                <c:pt idx="438">
                  <c:v>0.52257259192146854</c:v>
                </c:pt>
                <c:pt idx="439">
                  <c:v>0.52294249581108299</c:v>
                </c:pt>
                <c:pt idx="440">
                  <c:v>0.52328167198342523</c:v>
                </c:pt>
                <c:pt idx="441">
                  <c:v>0.52358973145827925</c:v>
                </c:pt>
                <c:pt idx="442">
                  <c:v>0.52386632079988593</c:v>
                </c:pt>
                <c:pt idx="443">
                  <c:v>0.52411112256571191</c:v>
                </c:pt>
                <c:pt idx="444">
                  <c:v>0.52432385570883067</c:v>
                </c:pt>
                <c:pt idx="445">
                  <c:v>0.52450427593363846</c:v>
                </c:pt>
                <c:pt idx="446">
                  <c:v>0.52465217600463798</c:v>
                </c:pt>
                <c:pt idx="447">
                  <c:v>0.52476738600808692</c:v>
                </c:pt>
                <c:pt idx="448">
                  <c:v>0.52484977356631102</c:v>
                </c:pt>
                <c:pt idx="449">
                  <c:v>0.52489924400455579</c:v>
                </c:pt>
                <c:pt idx="450">
                  <c:v>0.52491574047024248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90624"/>
        <c:axId val="120092544"/>
      </c:scatterChart>
      <c:valAx>
        <c:axId val="120090624"/>
        <c:scaling>
          <c:orientation val="minMax"/>
          <c:max val="2.2500000000000007E-3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in seconds</a:t>
                </a:r>
                <a:endParaRPr lang="en-US"/>
              </a:p>
            </c:rich>
          </c:tx>
          <c:overlay val="0"/>
        </c:title>
        <c:numFmt formatCode="0.0000" sourceLinked="0"/>
        <c:majorTickMark val="out"/>
        <c:minorTickMark val="none"/>
        <c:tickLblPos val="nextTo"/>
        <c:crossAx val="120092544"/>
        <c:crosses val="autoZero"/>
        <c:crossBetween val="midCat"/>
      </c:valAx>
      <c:valAx>
        <c:axId val="1200925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0090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Common-emitter</a:t>
            </a:r>
            <a:r>
              <a:rPr lang="en-US" baseline="0"/>
              <a:t> amplifier distortion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Sheet1!$U$130</c:f>
              <c:strCache>
                <c:ptCount val="1"/>
                <c:pt idx="0">
                  <c:v>VC (dyn.)</c:v>
                </c:pt>
              </c:strCache>
            </c:strRef>
          </c:tx>
          <c:marker>
            <c:symbol val="none"/>
          </c:marker>
          <c:xVal>
            <c:numRef>
              <c:f>Sheet1!$T$131:$T$531</c:f>
              <c:numCache>
                <c:formatCode>0.000000</c:formatCode>
                <c:ptCount val="40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</c:numCache>
            </c:numRef>
          </c:xVal>
          <c:yVal>
            <c:numRef>
              <c:f>Sheet1!$U$131:$U$531</c:f>
              <c:numCache>
                <c:formatCode>0.000</c:formatCode>
                <c:ptCount val="401"/>
                <c:pt idx="0">
                  <c:v>0</c:v>
                </c:pt>
                <c:pt idx="1">
                  <c:v>-0.10114502585439311</c:v>
                </c:pt>
                <c:pt idx="2">
                  <c:v>-0.20247544230366898</c:v>
                </c:pt>
                <c:pt idx="3">
                  <c:v>-0.30388586666486717</c:v>
                </c:pt>
                <c:pt idx="4">
                  <c:v>-0.40527013340210871</c:v>
                </c:pt>
                <c:pt idx="5">
                  <c:v>-0.5065214392085835</c:v>
                </c:pt>
                <c:pt idx="6">
                  <c:v>-0.60753248985111519</c:v>
                </c:pt>
                <c:pt idx="7">
                  <c:v>-0.70819564838952331</c:v>
                </c:pt>
                <c:pt idx="8">
                  <c:v>-0.80840308439313802</c:v>
                </c:pt>
                <c:pt idx="9">
                  <c:v>-0.9080469237917228</c:v>
                </c:pt>
                <c:pt idx="10">
                  <c:v>-1.0070193990113534</c:v>
                </c:pt>
                <c:pt idx="11">
                  <c:v>-1.1052129990608019</c:v>
                </c:pt>
                <c:pt idx="12">
                  <c:v>-1.2025206192482027</c:v>
                </c:pt>
                <c:pt idx="13">
                  <c:v>-1.2988357102230843</c:v>
                </c:pt>
                <c:pt idx="14">
                  <c:v>-1.3940524260533191</c:v>
                </c:pt>
                <c:pt idx="15">
                  <c:v>-1.4880657710617768</c:v>
                </c:pt>
                <c:pt idx="16">
                  <c:v>-1.580771745160833</c:v>
                </c:pt>
                <c:pt idx="17">
                  <c:v>-1.6720674874385999</c:v>
                </c:pt>
                <c:pt idx="18">
                  <c:v>-1.761851417762486</c:v>
                </c:pt>
                <c:pt idx="19">
                  <c:v>-1.8500233761812304</c:v>
                </c:pt>
                <c:pt idx="20">
                  <c:v>-1.9364847599171977</c:v>
                </c:pt>
                <c:pt idx="21">
                  <c:v>-2.0211386577543315</c:v>
                </c:pt>
                <c:pt idx="22">
                  <c:v>-2.103889981638865</c:v>
                </c:pt>
                <c:pt idx="23">
                  <c:v>-2.1846455953203332</c:v>
                </c:pt>
                <c:pt idx="24">
                  <c:v>-2.2633144398718397</c:v>
                </c:pt>
                <c:pt idx="25">
                  <c:v>-2.3398076559384382</c:v>
                </c:pt>
                <c:pt idx="26">
                  <c:v>-2.4140387025719789</c:v>
                </c:pt>
                <c:pt idx="27">
                  <c:v>-2.4859234725202803</c:v>
                </c:pt>
                <c:pt idx="28">
                  <c:v>-2.5553804038461632</c:v>
                </c:pt>
                <c:pt idx="29">
                  <c:v>-2.6223305877615921</c:v>
                </c:pt>
                <c:pt idx="30">
                  <c:v>-2.686697872568006</c:v>
                </c:pt>
                <c:pt idx="31">
                  <c:v>-2.7484089636033957</c:v>
                </c:pt>
                <c:pt idx="32">
                  <c:v>-2.8073935191001436</c:v>
                </c:pt>
                <c:pt idx="33">
                  <c:v>-2.8635842418689652</c:v>
                </c:pt>
                <c:pt idx="34">
                  <c:v>-2.9169169667257364</c:v>
                </c:pt>
                <c:pt idx="35">
                  <c:v>-2.9673307435864782</c:v>
                </c:pt>
                <c:pt idx="36">
                  <c:v>-3.0147679161611105</c:v>
                </c:pt>
                <c:pt idx="37">
                  <c:v>-3.0591741961803312</c:v>
                </c:pt>
                <c:pt idx="38">
                  <c:v>-3.1004987330973197</c:v>
                </c:pt>
                <c:pt idx="39">
                  <c:v>-3.1386941792082741</c:v>
                </c:pt>
                <c:pt idx="40">
                  <c:v>-3.1737167501423524</c:v>
                </c:pt>
                <c:pt idx="41">
                  <c:v>-3.2055262806747873</c:v>
                </c:pt>
                <c:pt idx="42">
                  <c:v>-3.2340862758217046</c:v>
                </c:pt>
                <c:pt idx="43">
                  <c:v>-3.2593639571788877</c:v>
                </c:pt>
                <c:pt idx="44">
                  <c:v>-3.2813303044710818</c:v>
                </c:pt>
                <c:pt idx="45">
                  <c:v>-3.2999600922820171</c:v>
                </c:pt>
                <c:pt idx="46">
                  <c:v>-3.3152319219391462</c:v>
                </c:pt>
                <c:pt idx="47">
                  <c:v>-3.3271282485302063</c:v>
                </c:pt>
                <c:pt idx="48">
                  <c:v>-3.3356354030335744</c:v>
                </c:pt>
                <c:pt idx="49">
                  <c:v>-3.3407436095464416</c:v>
                </c:pt>
                <c:pt idx="50">
                  <c:v>-3.3424469975989801</c:v>
                </c:pt>
                <c:pt idx="51">
                  <c:v>-3.3407436095464416</c:v>
                </c:pt>
                <c:pt idx="52">
                  <c:v>-3.3356354030335744</c:v>
                </c:pt>
                <c:pt idx="53">
                  <c:v>-3.3271282485302063</c:v>
                </c:pt>
                <c:pt idx="54">
                  <c:v>-3.3152319219391462</c:v>
                </c:pt>
                <c:pt idx="55">
                  <c:v>-3.2999600922820171</c:v>
                </c:pt>
                <c:pt idx="56">
                  <c:v>-3.2813303044710818</c:v>
                </c:pt>
                <c:pt idx="57">
                  <c:v>-3.2593639571788877</c:v>
                </c:pt>
                <c:pt idx="58">
                  <c:v>-3.2340862758217046</c:v>
                </c:pt>
                <c:pt idx="59">
                  <c:v>-3.2055262806747873</c:v>
                </c:pt>
                <c:pt idx="60">
                  <c:v>-3.1737167501423116</c:v>
                </c:pt>
                <c:pt idx="61">
                  <c:v>-3.1386941792082741</c:v>
                </c:pt>
                <c:pt idx="62">
                  <c:v>-3.1004987330973197</c:v>
                </c:pt>
                <c:pt idx="63">
                  <c:v>-3.0591741961803312</c:v>
                </c:pt>
                <c:pt idx="64">
                  <c:v>-3.0147679161611105</c:v>
                </c:pt>
                <c:pt idx="65">
                  <c:v>-2.9673307435864782</c:v>
                </c:pt>
                <c:pt idx="66">
                  <c:v>-2.9169169667256956</c:v>
                </c:pt>
                <c:pt idx="67">
                  <c:v>-2.8635842418689652</c:v>
                </c:pt>
                <c:pt idx="68">
                  <c:v>-2.8073935191001436</c:v>
                </c:pt>
                <c:pt idx="69">
                  <c:v>-2.7484089636033957</c:v>
                </c:pt>
                <c:pt idx="70">
                  <c:v>-2.686697872568006</c:v>
                </c:pt>
                <c:pt idx="71">
                  <c:v>-2.6223305877615104</c:v>
                </c:pt>
                <c:pt idx="72">
                  <c:v>-2.5553804038461632</c:v>
                </c:pt>
                <c:pt idx="73">
                  <c:v>-2.4859234725202803</c:v>
                </c:pt>
                <c:pt idx="74">
                  <c:v>-2.4140387025719789</c:v>
                </c:pt>
                <c:pt idx="75">
                  <c:v>-2.3398076559384009</c:v>
                </c:pt>
                <c:pt idx="76">
                  <c:v>-2.2633144398718397</c:v>
                </c:pt>
                <c:pt idx="77">
                  <c:v>-2.1846455953203332</c:v>
                </c:pt>
                <c:pt idx="78">
                  <c:v>-2.103889981638865</c:v>
                </c:pt>
                <c:pt idx="79">
                  <c:v>-2.0211386577543315</c:v>
                </c:pt>
                <c:pt idx="80">
                  <c:v>-1.9364847599171604</c:v>
                </c:pt>
                <c:pt idx="81">
                  <c:v>-1.8500233761812304</c:v>
                </c:pt>
                <c:pt idx="82">
                  <c:v>-1.761851417762486</c:v>
                </c:pt>
                <c:pt idx="83">
                  <c:v>-1.6720674874385608</c:v>
                </c:pt>
                <c:pt idx="84">
                  <c:v>-1.580771745160833</c:v>
                </c:pt>
                <c:pt idx="85">
                  <c:v>-1.4880657710617768</c:v>
                </c:pt>
                <c:pt idx="86">
                  <c:v>-1.3940524260533191</c:v>
                </c:pt>
                <c:pt idx="87">
                  <c:v>-1.2988357102230488</c:v>
                </c:pt>
                <c:pt idx="88">
                  <c:v>-1.2025206192482027</c:v>
                </c:pt>
                <c:pt idx="89">
                  <c:v>-1.1052129990607682</c:v>
                </c:pt>
                <c:pt idx="90">
                  <c:v>-1.0070193990113196</c:v>
                </c:pt>
                <c:pt idx="91">
                  <c:v>-0.90804692379169083</c:v>
                </c:pt>
                <c:pt idx="92">
                  <c:v>-0.80840308439310604</c:v>
                </c:pt>
                <c:pt idx="93">
                  <c:v>-0.70819564838948956</c:v>
                </c:pt>
                <c:pt idx="94">
                  <c:v>-0.60753248985104769</c:v>
                </c:pt>
                <c:pt idx="95">
                  <c:v>-0.5065214392085835</c:v>
                </c:pt>
                <c:pt idx="96">
                  <c:v>-0.40527013340210871</c:v>
                </c:pt>
                <c:pt idx="97">
                  <c:v>-0.30388586666480499</c:v>
                </c:pt>
                <c:pt idx="98">
                  <c:v>-0.20247544230366898</c:v>
                </c:pt>
                <c:pt idx="99">
                  <c:v>-0.10114502585436291</c:v>
                </c:pt>
                <c:pt idx="100">
                  <c:v>3.1974423109204508E-14</c:v>
                </c:pt>
                <c:pt idx="101">
                  <c:v>0.10085517834663627</c:v>
                </c:pt>
                <c:pt idx="102">
                  <c:v>0.20131711838514121</c:v>
                </c:pt>
                <c:pt idx="103">
                  <c:v>0.30128363277564851</c:v>
                </c:pt>
                <c:pt idx="104">
                  <c:v>0.40065387156580989</c:v>
                </c:pt>
                <c:pt idx="105">
                  <c:v>0.49932845226651068</c:v>
                </c:pt>
                <c:pt idx="106">
                  <c:v>0.59720958564335191</c:v>
                </c:pt>
                <c:pt idx="107">
                  <c:v>0.69420119679149561</c:v>
                </c:pt>
                <c:pt idx="108">
                  <c:v>0.79020904106601009</c:v>
                </c:pt>
                <c:pt idx="109">
                  <c:v>0.88514081444601977</c:v>
                </c:pt>
                <c:pt idx="110">
                  <c:v>0.97890625792156438</c:v>
                </c:pt>
                <c:pt idx="111">
                  <c:v>1.0714172555083659</c:v>
                </c:pt>
                <c:pt idx="112">
                  <c:v>1.1625879255115263</c:v>
                </c:pt>
                <c:pt idx="113">
                  <c:v>1.2523347046840563</c:v>
                </c:pt>
                <c:pt idx="114">
                  <c:v>1.340576424953122</c:v>
                </c:pt>
                <c:pt idx="115">
                  <c:v>1.4272343824170868</c:v>
                </c:pt>
                <c:pt idx="116">
                  <c:v>1.5122323983548247</c:v>
                </c:pt>
                <c:pt idx="117">
                  <c:v>1.5954968720267857</c:v>
                </c:pt>
                <c:pt idx="118">
                  <c:v>1.6769568250942077</c:v>
                </c:pt>
                <c:pt idx="119">
                  <c:v>1.7565439375300684</c:v>
                </c:pt>
                <c:pt idx="120">
                  <c:v>1.8341925749492782</c:v>
                </c:pt>
                <c:pt idx="121">
                  <c:v>1.9098398073400817</c:v>
                </c:pt>
                <c:pt idx="122">
                  <c:v>1.9834254192394027</c:v>
                </c:pt>
                <c:pt idx="123">
                  <c:v>2.0548919114544333</c:v>
                </c:pt>
                <c:pt idx="124">
                  <c:v>2.1241844944971611</c:v>
                </c:pt>
                <c:pt idx="125">
                  <c:v>2.1912510739622544</c:v>
                </c:pt>
                <c:pt idx="126">
                  <c:v>2.256042228143329</c:v>
                </c:pt>
                <c:pt idx="127">
                  <c:v>2.318511178247407</c:v>
                </c:pt>
                <c:pt idx="128">
                  <c:v>2.3786137516296124</c:v>
                </c:pt>
                <c:pt idx="129">
                  <c:v>2.4363083385317026</c:v>
                </c:pt>
                <c:pt idx="130">
                  <c:v>2.4915558428667497</c:v>
                </c:pt>
                <c:pt idx="131">
                  <c:v>2.5443196276442963</c:v>
                </c:pt>
                <c:pt idx="132">
                  <c:v>2.5945654556833615</c:v>
                </c:pt>
                <c:pt idx="133">
                  <c:v>2.6422614263020989</c:v>
                </c:pt>
                <c:pt idx="134">
                  <c:v>2.6873779087131933</c:v>
                </c:pt>
                <c:pt idx="135">
                  <c:v>2.7298874728844504</c:v>
                </c:pt>
                <c:pt idx="136">
                  <c:v>2.7697648186491772</c:v>
                </c:pt>
                <c:pt idx="137">
                  <c:v>2.8069867038672154</c:v>
                </c:pt>
                <c:pt idx="138">
                  <c:v>2.841531872445314</c:v>
                </c:pt>
                <c:pt idx="139">
                  <c:v>2.8733809830263617</c:v>
                </c:pt>
                <c:pt idx="140">
                  <c:v>2.9025165391480652</c:v>
                </c:pt>
                <c:pt idx="141">
                  <c:v>2.9289228216540675</c:v>
                </c:pt>
                <c:pt idx="142">
                  <c:v>2.9525858241152871</c:v>
                </c:pt>
                <c:pt idx="143">
                  <c:v>2.9734931919855594</c:v>
                </c:pt>
                <c:pt idx="144">
                  <c:v>2.9916341661726857</c:v>
                </c:pt>
                <c:pt idx="145">
                  <c:v>3.006999531657506</c:v>
                </c:pt>
                <c:pt idx="146">
                  <c:v>3.0195815717366212</c:v>
                </c:pt>
                <c:pt idx="147">
                  <c:v>3.0293740284012731</c:v>
                </c:pt>
                <c:pt idx="148">
                  <c:v>3.0363720692964247</c:v>
                </c:pt>
                <c:pt idx="149">
                  <c:v>3.0405722616302988</c:v>
                </c:pt>
                <c:pt idx="150">
                  <c:v>3.0419725533264739</c:v>
                </c:pt>
                <c:pt idx="151">
                  <c:v>3.0405722616302988</c:v>
                </c:pt>
                <c:pt idx="152">
                  <c:v>3.0363720692964247</c:v>
                </c:pt>
                <c:pt idx="153">
                  <c:v>3.0293740284012554</c:v>
                </c:pt>
                <c:pt idx="154">
                  <c:v>3.0195815717366212</c:v>
                </c:pt>
                <c:pt idx="155">
                  <c:v>3.006999531657506</c:v>
                </c:pt>
                <c:pt idx="156">
                  <c:v>2.9916341661726857</c:v>
                </c:pt>
                <c:pt idx="157">
                  <c:v>2.9734931919855594</c:v>
                </c:pt>
                <c:pt idx="158">
                  <c:v>2.9525858241152871</c:v>
                </c:pt>
                <c:pt idx="159">
                  <c:v>2.9289228216540462</c:v>
                </c:pt>
                <c:pt idx="160">
                  <c:v>2.9025165391480652</c:v>
                </c:pt>
                <c:pt idx="161">
                  <c:v>2.8733809830263422</c:v>
                </c:pt>
                <c:pt idx="162">
                  <c:v>2.8415318724452945</c:v>
                </c:pt>
                <c:pt idx="163">
                  <c:v>2.8069867038672154</c:v>
                </c:pt>
                <c:pt idx="164">
                  <c:v>2.7697648186491559</c:v>
                </c:pt>
                <c:pt idx="165">
                  <c:v>2.7298874728844069</c:v>
                </c:pt>
                <c:pt idx="166">
                  <c:v>2.6873779087131933</c:v>
                </c:pt>
                <c:pt idx="167">
                  <c:v>2.6422614263020785</c:v>
                </c:pt>
                <c:pt idx="168">
                  <c:v>2.594565455683318</c:v>
                </c:pt>
                <c:pt idx="169">
                  <c:v>2.544319627644275</c:v>
                </c:pt>
                <c:pt idx="170">
                  <c:v>2.4915558428667284</c:v>
                </c:pt>
                <c:pt idx="171">
                  <c:v>2.4363083385317026</c:v>
                </c:pt>
                <c:pt idx="172">
                  <c:v>2.3786137516295671</c:v>
                </c:pt>
                <c:pt idx="173">
                  <c:v>2.3185111782473848</c:v>
                </c:pt>
                <c:pt idx="174">
                  <c:v>2.256042228143305</c:v>
                </c:pt>
                <c:pt idx="175">
                  <c:v>2.1912510739622064</c:v>
                </c:pt>
                <c:pt idx="176">
                  <c:v>2.1241844944971371</c:v>
                </c:pt>
                <c:pt idx="177">
                  <c:v>2.0548919114543862</c:v>
                </c:pt>
                <c:pt idx="178">
                  <c:v>1.9834254192393557</c:v>
                </c:pt>
                <c:pt idx="179">
                  <c:v>1.9098398073400338</c:v>
                </c:pt>
                <c:pt idx="180">
                  <c:v>1.8341925749492312</c:v>
                </c:pt>
                <c:pt idx="181">
                  <c:v>1.7565439375300187</c:v>
                </c:pt>
                <c:pt idx="182">
                  <c:v>1.6769568250941331</c:v>
                </c:pt>
                <c:pt idx="183">
                  <c:v>1.595496872026736</c:v>
                </c:pt>
                <c:pt idx="184">
                  <c:v>1.512232398354775</c:v>
                </c:pt>
                <c:pt idx="185">
                  <c:v>1.427234382417037</c:v>
                </c:pt>
                <c:pt idx="186">
                  <c:v>1.3405764249530439</c:v>
                </c:pt>
                <c:pt idx="187">
                  <c:v>1.2523347046840296</c:v>
                </c:pt>
                <c:pt idx="188">
                  <c:v>1.1625879255114722</c:v>
                </c:pt>
                <c:pt idx="189">
                  <c:v>1.0714172555083117</c:v>
                </c:pt>
                <c:pt idx="190">
                  <c:v>0.9789062579215102</c:v>
                </c:pt>
                <c:pt idx="191">
                  <c:v>0.88514081444596471</c:v>
                </c:pt>
                <c:pt idx="192">
                  <c:v>0.79020904106598255</c:v>
                </c:pt>
                <c:pt idx="193">
                  <c:v>0.69420119679143877</c:v>
                </c:pt>
                <c:pt idx="194">
                  <c:v>0.59720958564329329</c:v>
                </c:pt>
                <c:pt idx="195">
                  <c:v>0.49932845226645384</c:v>
                </c:pt>
                <c:pt idx="196">
                  <c:v>0.4006538715657495</c:v>
                </c:pt>
                <c:pt idx="197">
                  <c:v>0.30128363277558812</c:v>
                </c:pt>
                <c:pt idx="198">
                  <c:v>0.2013171183850524</c:v>
                </c:pt>
                <c:pt idx="199">
                  <c:v>0.10085517834660429</c:v>
                </c:pt>
                <c:pt idx="200">
                  <c:v>-2.8421709430404007E-14</c:v>
                </c:pt>
                <c:pt idx="201">
                  <c:v>-0.10114502585445706</c:v>
                </c:pt>
                <c:pt idx="202">
                  <c:v>-0.20247544230373293</c:v>
                </c:pt>
                <c:pt idx="203">
                  <c:v>-0.30388586666489914</c:v>
                </c:pt>
                <c:pt idx="204">
                  <c:v>-0.40527013340217266</c:v>
                </c:pt>
                <c:pt idx="205">
                  <c:v>-0.50652143920861903</c:v>
                </c:pt>
                <c:pt idx="206">
                  <c:v>-0.60753248985114539</c:v>
                </c:pt>
                <c:pt idx="207">
                  <c:v>-0.70819564838955706</c:v>
                </c:pt>
                <c:pt idx="208">
                  <c:v>-0.80840308439317177</c:v>
                </c:pt>
                <c:pt idx="209">
                  <c:v>-0.90804692379175656</c:v>
                </c:pt>
                <c:pt idx="210">
                  <c:v>-1.0070193990113872</c:v>
                </c:pt>
                <c:pt idx="211">
                  <c:v>-1.1052129990608375</c:v>
                </c:pt>
                <c:pt idx="212">
                  <c:v>-1.2025206192482401</c:v>
                </c:pt>
                <c:pt idx="213">
                  <c:v>-1.2988357102231554</c:v>
                </c:pt>
                <c:pt idx="214">
                  <c:v>-1.3940524260533547</c:v>
                </c:pt>
                <c:pt idx="215">
                  <c:v>-1.4880657710618124</c:v>
                </c:pt>
                <c:pt idx="216">
                  <c:v>-1.5807717451608703</c:v>
                </c:pt>
                <c:pt idx="217">
                  <c:v>-1.6720674874386372</c:v>
                </c:pt>
                <c:pt idx="218">
                  <c:v>-1.7618514177625233</c:v>
                </c:pt>
                <c:pt idx="219">
                  <c:v>-1.8500233761812694</c:v>
                </c:pt>
                <c:pt idx="220">
                  <c:v>-1.9364847599172368</c:v>
                </c:pt>
                <c:pt idx="221">
                  <c:v>-2.0211386577543689</c:v>
                </c:pt>
                <c:pt idx="222">
                  <c:v>-2.1038899816389041</c:v>
                </c:pt>
                <c:pt idx="223">
                  <c:v>-2.1846455953203723</c:v>
                </c:pt>
                <c:pt idx="224">
                  <c:v>-2.263314439871877</c:v>
                </c:pt>
                <c:pt idx="225">
                  <c:v>-2.3398076559384382</c:v>
                </c:pt>
                <c:pt idx="226">
                  <c:v>-2.414038702572018</c:v>
                </c:pt>
                <c:pt idx="227">
                  <c:v>-2.4859234725203194</c:v>
                </c:pt>
                <c:pt idx="228">
                  <c:v>-2.5553804038462058</c:v>
                </c:pt>
                <c:pt idx="229">
                  <c:v>-2.6223305877615921</c:v>
                </c:pt>
                <c:pt idx="230">
                  <c:v>-2.6866978725680877</c:v>
                </c:pt>
                <c:pt idx="231">
                  <c:v>-2.7484089636034348</c:v>
                </c:pt>
                <c:pt idx="232">
                  <c:v>-2.8073935191001436</c:v>
                </c:pt>
                <c:pt idx="233">
                  <c:v>-2.8635842418689652</c:v>
                </c:pt>
                <c:pt idx="234">
                  <c:v>-2.9169169667257364</c:v>
                </c:pt>
                <c:pt idx="235">
                  <c:v>-2.967330743586519</c:v>
                </c:pt>
                <c:pt idx="236">
                  <c:v>-3.0147679161611105</c:v>
                </c:pt>
                <c:pt idx="237">
                  <c:v>-3.0591741961803738</c:v>
                </c:pt>
                <c:pt idx="238">
                  <c:v>-3.1004987330973197</c:v>
                </c:pt>
                <c:pt idx="239">
                  <c:v>-3.1386941792082741</c:v>
                </c:pt>
                <c:pt idx="240">
                  <c:v>-3.1737167501423524</c:v>
                </c:pt>
                <c:pt idx="241">
                  <c:v>-3.2055262806747873</c:v>
                </c:pt>
                <c:pt idx="242">
                  <c:v>-3.2340862758217046</c:v>
                </c:pt>
                <c:pt idx="243">
                  <c:v>-3.2593639571788877</c:v>
                </c:pt>
                <c:pt idx="244">
                  <c:v>-3.2813303044710818</c:v>
                </c:pt>
                <c:pt idx="245">
                  <c:v>-3.2999600922820171</c:v>
                </c:pt>
                <c:pt idx="246">
                  <c:v>-3.3152319219391462</c:v>
                </c:pt>
                <c:pt idx="247">
                  <c:v>-3.3271282485302063</c:v>
                </c:pt>
                <c:pt idx="248">
                  <c:v>-3.3356354030336171</c:v>
                </c:pt>
                <c:pt idx="249">
                  <c:v>-3.3407436095464416</c:v>
                </c:pt>
                <c:pt idx="250">
                  <c:v>-3.3424469975989801</c:v>
                </c:pt>
                <c:pt idx="251">
                  <c:v>-3.3407436095464416</c:v>
                </c:pt>
                <c:pt idx="252">
                  <c:v>-3.3356354030335744</c:v>
                </c:pt>
                <c:pt idx="253">
                  <c:v>-3.3271282485302063</c:v>
                </c:pt>
                <c:pt idx="254">
                  <c:v>-3.3152319219391462</c:v>
                </c:pt>
                <c:pt idx="255">
                  <c:v>-3.2999600922820171</c:v>
                </c:pt>
                <c:pt idx="256">
                  <c:v>-3.2813303044710409</c:v>
                </c:pt>
                <c:pt idx="257">
                  <c:v>-3.2593639571788469</c:v>
                </c:pt>
                <c:pt idx="258">
                  <c:v>-3.2340862758217046</c:v>
                </c:pt>
                <c:pt idx="259">
                  <c:v>-3.2055262806747873</c:v>
                </c:pt>
                <c:pt idx="260">
                  <c:v>-3.1737167501423116</c:v>
                </c:pt>
                <c:pt idx="261">
                  <c:v>-3.1386941792082315</c:v>
                </c:pt>
                <c:pt idx="262">
                  <c:v>-3.1004987330972771</c:v>
                </c:pt>
                <c:pt idx="263">
                  <c:v>-3.0591741961802903</c:v>
                </c:pt>
                <c:pt idx="264">
                  <c:v>-3.0147679161610696</c:v>
                </c:pt>
                <c:pt idx="265">
                  <c:v>-2.9673307435864782</c:v>
                </c:pt>
                <c:pt idx="266">
                  <c:v>-2.9169169667256956</c:v>
                </c:pt>
                <c:pt idx="267">
                  <c:v>-2.8635842418689261</c:v>
                </c:pt>
                <c:pt idx="268">
                  <c:v>-2.8073935191001027</c:v>
                </c:pt>
                <c:pt idx="269">
                  <c:v>-2.748408963603314</c:v>
                </c:pt>
                <c:pt idx="270">
                  <c:v>-2.686697872568006</c:v>
                </c:pt>
                <c:pt idx="271">
                  <c:v>-2.6223305877615104</c:v>
                </c:pt>
                <c:pt idx="272">
                  <c:v>-2.5553804038461259</c:v>
                </c:pt>
                <c:pt idx="273">
                  <c:v>-2.4859234725202395</c:v>
                </c:pt>
                <c:pt idx="274">
                  <c:v>-2.4140387025719416</c:v>
                </c:pt>
                <c:pt idx="275">
                  <c:v>-2.3398076559383618</c:v>
                </c:pt>
                <c:pt idx="276">
                  <c:v>-2.2633144398718006</c:v>
                </c:pt>
                <c:pt idx="277">
                  <c:v>-2.1846455953202977</c:v>
                </c:pt>
                <c:pt idx="278">
                  <c:v>-2.1038899816388277</c:v>
                </c:pt>
                <c:pt idx="279">
                  <c:v>-2.0211386577542942</c:v>
                </c:pt>
                <c:pt idx="280">
                  <c:v>-1.9364847599171213</c:v>
                </c:pt>
                <c:pt idx="281">
                  <c:v>-1.8500233761811931</c:v>
                </c:pt>
                <c:pt idx="282">
                  <c:v>-1.7618514177624487</c:v>
                </c:pt>
                <c:pt idx="283">
                  <c:v>-1.6720674874385235</c:v>
                </c:pt>
                <c:pt idx="284">
                  <c:v>-1.5807717451607974</c:v>
                </c:pt>
                <c:pt idx="285">
                  <c:v>-1.488065771061704</c:v>
                </c:pt>
                <c:pt idx="286">
                  <c:v>-1.3940524260532836</c:v>
                </c:pt>
                <c:pt idx="287">
                  <c:v>-1.2988357102230115</c:v>
                </c:pt>
                <c:pt idx="288">
                  <c:v>-1.2025206192481672</c:v>
                </c:pt>
                <c:pt idx="289">
                  <c:v>-1.1052129990607344</c:v>
                </c:pt>
                <c:pt idx="290">
                  <c:v>-1.0070193990112504</c:v>
                </c:pt>
                <c:pt idx="291">
                  <c:v>-0.90804692379162155</c:v>
                </c:pt>
                <c:pt idx="292">
                  <c:v>-0.80840308439307229</c:v>
                </c:pt>
                <c:pt idx="293">
                  <c:v>-0.70819564838945936</c:v>
                </c:pt>
                <c:pt idx="294">
                  <c:v>-0.60753248985104769</c:v>
                </c:pt>
                <c:pt idx="295">
                  <c:v>-0.50652143920855153</c:v>
                </c:pt>
                <c:pt idx="296">
                  <c:v>-0.40527013340204476</c:v>
                </c:pt>
                <c:pt idx="297">
                  <c:v>-0.30388586666477302</c:v>
                </c:pt>
                <c:pt idx="298">
                  <c:v>-0.20247544230360504</c:v>
                </c:pt>
                <c:pt idx="299">
                  <c:v>-0.10114502585433094</c:v>
                </c:pt>
                <c:pt idx="300">
                  <c:v>6.3948846218409017E-14</c:v>
                </c:pt>
                <c:pt idx="301">
                  <c:v>0.10085517834666646</c:v>
                </c:pt>
                <c:pt idx="302">
                  <c:v>0.20131711838517319</c:v>
                </c:pt>
                <c:pt idx="303">
                  <c:v>0.30128363277567871</c:v>
                </c:pt>
                <c:pt idx="304">
                  <c:v>0.40065387156583832</c:v>
                </c:pt>
                <c:pt idx="305">
                  <c:v>0.49932845226654088</c:v>
                </c:pt>
                <c:pt idx="306">
                  <c:v>0.59720958564338211</c:v>
                </c:pt>
                <c:pt idx="307">
                  <c:v>0.69420119679158176</c:v>
                </c:pt>
                <c:pt idx="308">
                  <c:v>0.790209041066122</c:v>
                </c:pt>
                <c:pt idx="309">
                  <c:v>0.88514081444604908</c:v>
                </c:pt>
                <c:pt idx="310">
                  <c:v>0.97890625792159192</c:v>
                </c:pt>
                <c:pt idx="311">
                  <c:v>1.07141725550842</c:v>
                </c:pt>
                <c:pt idx="312">
                  <c:v>1.1625879255115787</c:v>
                </c:pt>
                <c:pt idx="313">
                  <c:v>1.2523347046841105</c:v>
                </c:pt>
                <c:pt idx="314">
                  <c:v>1.3405764249531487</c:v>
                </c:pt>
                <c:pt idx="315">
                  <c:v>1.4272343824171401</c:v>
                </c:pt>
                <c:pt idx="316">
                  <c:v>1.5122323983548762</c:v>
                </c:pt>
                <c:pt idx="317">
                  <c:v>1.5954968720268106</c:v>
                </c:pt>
                <c:pt idx="318">
                  <c:v>1.6769568250942326</c:v>
                </c:pt>
                <c:pt idx="319">
                  <c:v>1.7565439375300684</c:v>
                </c:pt>
                <c:pt idx="320">
                  <c:v>1.8341925749493031</c:v>
                </c:pt>
                <c:pt idx="321">
                  <c:v>1.9098398073401039</c:v>
                </c:pt>
                <c:pt idx="322">
                  <c:v>1.9834254192394516</c:v>
                </c:pt>
                <c:pt idx="323">
                  <c:v>2.0548919114544582</c:v>
                </c:pt>
                <c:pt idx="324">
                  <c:v>2.1241844944972064</c:v>
                </c:pt>
                <c:pt idx="325">
                  <c:v>2.1912510739622775</c:v>
                </c:pt>
                <c:pt idx="326">
                  <c:v>2.2560422281433743</c:v>
                </c:pt>
                <c:pt idx="327">
                  <c:v>2.3185111782474532</c:v>
                </c:pt>
                <c:pt idx="328">
                  <c:v>2.3786137516296124</c:v>
                </c:pt>
                <c:pt idx="329">
                  <c:v>2.4363083385317683</c:v>
                </c:pt>
                <c:pt idx="330">
                  <c:v>2.4915558428667728</c:v>
                </c:pt>
                <c:pt idx="331">
                  <c:v>2.5443196276443185</c:v>
                </c:pt>
                <c:pt idx="332">
                  <c:v>2.5945654556833837</c:v>
                </c:pt>
                <c:pt idx="333">
                  <c:v>2.6422614263021202</c:v>
                </c:pt>
                <c:pt idx="334">
                  <c:v>2.6873779087132137</c:v>
                </c:pt>
                <c:pt idx="335">
                  <c:v>2.72988747288447</c:v>
                </c:pt>
                <c:pt idx="336">
                  <c:v>2.7697648186491968</c:v>
                </c:pt>
                <c:pt idx="337">
                  <c:v>2.8069867038672367</c:v>
                </c:pt>
                <c:pt idx="338">
                  <c:v>2.8415318724453353</c:v>
                </c:pt>
                <c:pt idx="339">
                  <c:v>2.8733809830263812</c:v>
                </c:pt>
                <c:pt idx="340">
                  <c:v>2.9025165391480847</c:v>
                </c:pt>
                <c:pt idx="341">
                  <c:v>2.9289228216540675</c:v>
                </c:pt>
                <c:pt idx="342">
                  <c:v>2.9525858241153067</c:v>
                </c:pt>
                <c:pt idx="343">
                  <c:v>2.9734931919855594</c:v>
                </c:pt>
                <c:pt idx="344">
                  <c:v>2.9916341661727071</c:v>
                </c:pt>
                <c:pt idx="345">
                  <c:v>3.006999531657506</c:v>
                </c:pt>
                <c:pt idx="346">
                  <c:v>3.0195815717366212</c:v>
                </c:pt>
                <c:pt idx="347">
                  <c:v>3.0293740284012731</c:v>
                </c:pt>
                <c:pt idx="348">
                  <c:v>3.0363720692964247</c:v>
                </c:pt>
                <c:pt idx="349">
                  <c:v>3.0405722616302988</c:v>
                </c:pt>
                <c:pt idx="350">
                  <c:v>3.0419725533264739</c:v>
                </c:pt>
                <c:pt idx="351">
                  <c:v>3.0405722616302988</c:v>
                </c:pt>
                <c:pt idx="352">
                  <c:v>3.0363720692964069</c:v>
                </c:pt>
                <c:pt idx="353">
                  <c:v>3.0293740284012554</c:v>
                </c:pt>
                <c:pt idx="354">
                  <c:v>3.0195815717366212</c:v>
                </c:pt>
                <c:pt idx="355">
                  <c:v>3.0069995316574865</c:v>
                </c:pt>
                <c:pt idx="356">
                  <c:v>2.9916341661726857</c:v>
                </c:pt>
                <c:pt idx="357">
                  <c:v>2.9734931919855594</c:v>
                </c:pt>
                <c:pt idx="358">
                  <c:v>2.9525858241152658</c:v>
                </c:pt>
                <c:pt idx="359">
                  <c:v>2.9289228216540462</c:v>
                </c:pt>
                <c:pt idx="360">
                  <c:v>2.9025165391480439</c:v>
                </c:pt>
                <c:pt idx="361">
                  <c:v>2.8733809830263422</c:v>
                </c:pt>
                <c:pt idx="362">
                  <c:v>2.8415318724452945</c:v>
                </c:pt>
                <c:pt idx="363">
                  <c:v>2.8069867038671727</c:v>
                </c:pt>
                <c:pt idx="364">
                  <c:v>2.7697648186491559</c:v>
                </c:pt>
                <c:pt idx="365">
                  <c:v>2.7298874728844069</c:v>
                </c:pt>
                <c:pt idx="366">
                  <c:v>2.6873779087131506</c:v>
                </c:pt>
                <c:pt idx="367">
                  <c:v>2.6422614263020563</c:v>
                </c:pt>
                <c:pt idx="368">
                  <c:v>2.594565455683318</c:v>
                </c:pt>
                <c:pt idx="369">
                  <c:v>2.5443196276442537</c:v>
                </c:pt>
                <c:pt idx="370">
                  <c:v>2.4915558428667053</c:v>
                </c:pt>
                <c:pt idx="371">
                  <c:v>2.4363083385316582</c:v>
                </c:pt>
                <c:pt idx="372">
                  <c:v>2.3786137516295209</c:v>
                </c:pt>
                <c:pt idx="373">
                  <c:v>2.3185111782473644</c:v>
                </c:pt>
                <c:pt idx="374">
                  <c:v>2.2560422281432357</c:v>
                </c:pt>
                <c:pt idx="375">
                  <c:v>2.191251073962162</c:v>
                </c:pt>
                <c:pt idx="376">
                  <c:v>2.12418449449709</c:v>
                </c:pt>
                <c:pt idx="377">
                  <c:v>2.054891911454364</c:v>
                </c:pt>
                <c:pt idx="378">
                  <c:v>1.9834254192393317</c:v>
                </c:pt>
                <c:pt idx="379">
                  <c:v>1.9098398073399609</c:v>
                </c:pt>
                <c:pt idx="380">
                  <c:v>1.8341925749492072</c:v>
                </c:pt>
                <c:pt idx="381">
                  <c:v>1.7565439375299698</c:v>
                </c:pt>
                <c:pt idx="382">
                  <c:v>1.6769568250940825</c:v>
                </c:pt>
                <c:pt idx="383">
                  <c:v>1.5954968720266844</c:v>
                </c:pt>
                <c:pt idx="384">
                  <c:v>1.5122323983547235</c:v>
                </c:pt>
                <c:pt idx="385">
                  <c:v>1.4272343824169846</c:v>
                </c:pt>
                <c:pt idx="386">
                  <c:v>1.3405764249530181</c:v>
                </c:pt>
                <c:pt idx="387">
                  <c:v>1.2523347046839772</c:v>
                </c:pt>
                <c:pt idx="388">
                  <c:v>1.1625879255114189</c:v>
                </c:pt>
                <c:pt idx="389">
                  <c:v>1.0714172555082868</c:v>
                </c:pt>
                <c:pt idx="390">
                  <c:v>0.97890625792145602</c:v>
                </c:pt>
                <c:pt idx="391">
                  <c:v>0.88514081444591053</c:v>
                </c:pt>
                <c:pt idx="392">
                  <c:v>0.79020904106595413</c:v>
                </c:pt>
                <c:pt idx="393">
                  <c:v>0.6942011967913837</c:v>
                </c:pt>
                <c:pt idx="394">
                  <c:v>0.59720958564323645</c:v>
                </c:pt>
                <c:pt idx="395">
                  <c:v>0.49932845226645384</c:v>
                </c:pt>
                <c:pt idx="396">
                  <c:v>0.40065387156572108</c:v>
                </c:pt>
                <c:pt idx="397">
                  <c:v>0.3012836327755597</c:v>
                </c:pt>
                <c:pt idx="398">
                  <c:v>0.2013171183850524</c:v>
                </c:pt>
                <c:pt idx="399">
                  <c:v>0.10085517834654745</c:v>
                </c:pt>
                <c:pt idx="400">
                  <c:v>-6.0396132539608516E-14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Sheet1!$V$130</c:f>
              <c:strCache>
                <c:ptCount val="1"/>
                <c:pt idx="0">
                  <c:v>Sine ref.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Sheet1!$T$131:$T$531</c:f>
              <c:numCache>
                <c:formatCode>0.000000</c:formatCode>
                <c:ptCount val="40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</c:numCache>
            </c:numRef>
          </c:xVal>
          <c:yVal>
            <c:numRef>
              <c:f>Sheet1!$V$131:$V$531</c:f>
              <c:numCache>
                <c:formatCode>0.000</c:formatCode>
                <c:ptCount val="401"/>
                <c:pt idx="0">
                  <c:v>0</c:v>
                </c:pt>
                <c:pt idx="1">
                  <c:v>-0.10100081149187817</c:v>
                </c:pt>
                <c:pt idx="2">
                  <c:v>-0.20190194737678963</c:v>
                </c:pt>
                <c:pt idx="3">
                  <c:v>-0.30260383041555772</c:v>
                </c:pt>
                <c:pt idx="4">
                  <c:v>-0.40300708000750884</c:v>
                </c:pt>
                <c:pt idx="5">
                  <c:v>-0.50301261026712696</c:v>
                </c:pt>
                <c:pt idx="6">
                  <c:v>-0.60252172780985969</c:v>
                </c:pt>
                <c:pt idx="7">
                  <c:v>-0.70143622915057402</c:v>
                </c:pt>
                <c:pt idx="8">
                  <c:v>-0.79965849761853891</c:v>
                </c:pt>
                <c:pt idx="9">
                  <c:v>-0.89709159969329477</c:v>
                </c:pt>
                <c:pt idx="10">
                  <c:v>-0.9936393806663345</c:v>
                </c:pt>
                <c:pt idx="11">
                  <c:v>-1.0892065595341931</c:v>
                </c:pt>
                <c:pt idx="12">
                  <c:v>-1.1836988230292926</c:v>
                </c:pt>
                <c:pt idx="13">
                  <c:v>-1.2770229186957536</c:v>
                </c:pt>
                <c:pt idx="14">
                  <c:v>-1.369086746918307</c:v>
                </c:pt>
                <c:pt idx="15">
                  <c:v>-1.4597994518134978</c:v>
                </c:pt>
                <c:pt idx="16">
                  <c:v>-1.5490715108934729</c:v>
                </c:pt>
                <c:pt idx="17">
                  <c:v>-1.6368148234138657</c:v>
                </c:pt>
                <c:pt idx="18">
                  <c:v>-1.7229427973185978</c:v>
                </c:pt>
                <c:pt idx="19">
                  <c:v>-1.8073704346957808</c:v>
                </c:pt>
                <c:pt idx="20">
                  <c:v>-1.8900144156603964</c:v>
                </c:pt>
                <c:pt idx="21">
                  <c:v>-1.9707931805809604</c:v>
                </c:pt>
                <c:pt idx="22">
                  <c:v>-2.0496270105690355</c:v>
                </c:pt>
                <c:pt idx="23">
                  <c:v>-2.1264381061521469</c:v>
                </c:pt>
                <c:pt idx="24">
                  <c:v>-2.2011506640524701</c:v>
                </c:pt>
                <c:pt idx="25">
                  <c:v>-2.2736909519955133</c:v>
                </c:pt>
                <c:pt idx="26">
                  <c:v>-2.3439873814749728</c:v>
                </c:pt>
                <c:pt idx="27">
                  <c:v>-2.4119705784019421</c:v>
                </c:pt>
                <c:pt idx="28">
                  <c:v>-2.477573451568766</c:v>
                </c:pt>
                <c:pt idx="29">
                  <c:v>-2.5407312588599593</c:v>
                </c:pt>
                <c:pt idx="30">
                  <c:v>-2.6013816711448596</c:v>
                </c:pt>
                <c:pt idx="31">
                  <c:v>-2.6594648337889559</c:v>
                </c:pt>
                <c:pt idx="32">
                  <c:v>-2.7149234257231822</c:v>
                </c:pt>
                <c:pt idx="33">
                  <c:v>-2.7677027160128973</c:v>
                </c:pt>
                <c:pt idx="34">
                  <c:v>-2.8177506178707068</c:v>
                </c:pt>
                <c:pt idx="35">
                  <c:v>-2.8650177400598316</c:v>
                </c:pt>
                <c:pt idx="36">
                  <c:v>-2.909457435637302</c:v>
                </c:pt>
                <c:pt idx="37">
                  <c:v>-2.9510258479888507</c:v>
                </c:pt>
                <c:pt idx="38">
                  <c:v>-2.989681954110103</c:v>
                </c:pt>
                <c:pt idx="39">
                  <c:v>-3.0253876050913249</c:v>
                </c:pt>
                <c:pt idx="40">
                  <c:v>-3.0581075637657937</c:v>
                </c:pt>
                <c:pt idx="41">
                  <c:v>-3.0878095394846268</c:v>
                </c:pt>
                <c:pt idx="42">
                  <c:v>-3.1144642199837516</c:v>
                </c:pt>
                <c:pt idx="43">
                  <c:v>-3.1380453003115742</c:v>
                </c:pt>
                <c:pt idx="44">
                  <c:v>-3.1585295087887904</c:v>
                </c:pt>
                <c:pt idx="45">
                  <c:v>-3.1758966299747207</c:v>
                </c:pt>
                <c:pt idx="46">
                  <c:v>-3.1901295246175123</c:v>
                </c:pt>
                <c:pt idx="47">
                  <c:v>-3.2012141465685118</c:v>
                </c:pt>
                <c:pt idx="48">
                  <c:v>-3.2091395566441157</c:v>
                </c:pt>
                <c:pt idx="49">
                  <c:v>-3.2138979334214262</c:v>
                </c:pt>
                <c:pt idx="50">
                  <c:v>-3.2154845809570491</c:v>
                </c:pt>
                <c:pt idx="51">
                  <c:v>-3.2138979334214257</c:v>
                </c:pt>
                <c:pt idx="52">
                  <c:v>-3.2091395566441152</c:v>
                </c:pt>
                <c:pt idx="53">
                  <c:v>-3.2012141465685104</c:v>
                </c:pt>
                <c:pt idx="54">
                  <c:v>-3.190129524617511</c:v>
                </c:pt>
                <c:pt idx="55">
                  <c:v>-3.1758966299747184</c:v>
                </c:pt>
                <c:pt idx="56">
                  <c:v>-3.1585295087887881</c:v>
                </c:pt>
                <c:pt idx="57">
                  <c:v>-3.1380453003115716</c:v>
                </c:pt>
                <c:pt idx="58">
                  <c:v>-3.1144642199837484</c:v>
                </c:pt>
                <c:pt idx="59">
                  <c:v>-3.0878095394846232</c:v>
                </c:pt>
                <c:pt idx="60">
                  <c:v>-3.0581075637657902</c:v>
                </c:pt>
                <c:pt idx="61">
                  <c:v>-3.0253876050913204</c:v>
                </c:pt>
                <c:pt idx="62">
                  <c:v>-2.9896819541100985</c:v>
                </c:pt>
                <c:pt idx="63">
                  <c:v>-2.9510258479888458</c:v>
                </c:pt>
                <c:pt idx="64">
                  <c:v>-2.9094574356372962</c:v>
                </c:pt>
                <c:pt idx="65">
                  <c:v>-2.8650177400598262</c:v>
                </c:pt>
                <c:pt idx="66">
                  <c:v>-2.8177506178707006</c:v>
                </c:pt>
                <c:pt idx="67">
                  <c:v>-2.767702716012892</c:v>
                </c:pt>
                <c:pt idx="68">
                  <c:v>-2.714923425723176</c:v>
                </c:pt>
                <c:pt idx="69">
                  <c:v>-2.6594648337889493</c:v>
                </c:pt>
                <c:pt idx="70">
                  <c:v>-2.6013816711448525</c:v>
                </c:pt>
                <c:pt idx="71">
                  <c:v>-2.5407312588599513</c:v>
                </c:pt>
                <c:pt idx="72">
                  <c:v>-2.4775734515687584</c:v>
                </c:pt>
                <c:pt idx="73">
                  <c:v>-2.4119705784019341</c:v>
                </c:pt>
                <c:pt idx="74">
                  <c:v>-2.3439873814749648</c:v>
                </c:pt>
                <c:pt idx="75">
                  <c:v>-2.2736909519955049</c:v>
                </c:pt>
                <c:pt idx="76">
                  <c:v>-2.2011506640524603</c:v>
                </c:pt>
                <c:pt idx="77">
                  <c:v>-2.1264381061521376</c:v>
                </c:pt>
                <c:pt idx="78">
                  <c:v>-2.0496270105690253</c:v>
                </c:pt>
                <c:pt idx="79">
                  <c:v>-1.9707931805809504</c:v>
                </c:pt>
                <c:pt idx="80">
                  <c:v>-1.8900144156603849</c:v>
                </c:pt>
                <c:pt idx="81">
                  <c:v>-1.8073704346957697</c:v>
                </c:pt>
                <c:pt idx="82">
                  <c:v>-1.7229427973185856</c:v>
                </c:pt>
                <c:pt idx="83">
                  <c:v>-1.6368148234138526</c:v>
                </c:pt>
                <c:pt idx="84">
                  <c:v>-1.5490715108934601</c:v>
                </c:pt>
                <c:pt idx="85">
                  <c:v>-1.4597994518134843</c:v>
                </c:pt>
                <c:pt idx="86">
                  <c:v>-1.3690867469182935</c:v>
                </c:pt>
                <c:pt idx="87">
                  <c:v>-1.2770229186957391</c:v>
                </c:pt>
                <c:pt idx="88">
                  <c:v>-1.1836988230292775</c:v>
                </c:pt>
                <c:pt idx="89">
                  <c:v>-1.089206559534178</c:v>
                </c:pt>
                <c:pt idx="90">
                  <c:v>-0.99363938066631863</c:v>
                </c:pt>
                <c:pt idx="91">
                  <c:v>-0.89709159969327912</c:v>
                </c:pt>
                <c:pt idx="92">
                  <c:v>-0.79965849761852248</c:v>
                </c:pt>
                <c:pt idx="93">
                  <c:v>-0.70143622915055792</c:v>
                </c:pt>
                <c:pt idx="94">
                  <c:v>-0.6025217278098427</c:v>
                </c:pt>
                <c:pt idx="95">
                  <c:v>-0.50301261026710897</c:v>
                </c:pt>
                <c:pt idx="96">
                  <c:v>-0.40300708000749136</c:v>
                </c:pt>
                <c:pt idx="97">
                  <c:v>-0.30260383041553934</c:v>
                </c:pt>
                <c:pt idx="98">
                  <c:v>-0.20190194737677178</c:v>
                </c:pt>
                <c:pt idx="99">
                  <c:v>-0.10100081149185945</c:v>
                </c:pt>
                <c:pt idx="100">
                  <c:v>1.9597523499177657E-14</c:v>
                </c:pt>
                <c:pt idx="101">
                  <c:v>0.10100081149189719</c:v>
                </c:pt>
                <c:pt idx="102">
                  <c:v>0.20190194737680947</c:v>
                </c:pt>
                <c:pt idx="103">
                  <c:v>0.30260383041557692</c:v>
                </c:pt>
                <c:pt idx="104">
                  <c:v>0.40300708000752883</c:v>
                </c:pt>
                <c:pt idx="105">
                  <c:v>0.50301261026714628</c:v>
                </c:pt>
                <c:pt idx="106">
                  <c:v>0.60252172780987989</c:v>
                </c:pt>
                <c:pt idx="107">
                  <c:v>0.70143622915059478</c:v>
                </c:pt>
                <c:pt idx="108">
                  <c:v>0.79965849761855901</c:v>
                </c:pt>
                <c:pt idx="109">
                  <c:v>0.89709159969331553</c:v>
                </c:pt>
                <c:pt idx="110">
                  <c:v>0.99363938066635449</c:v>
                </c:pt>
                <c:pt idx="111">
                  <c:v>1.0892065595342135</c:v>
                </c:pt>
                <c:pt idx="112">
                  <c:v>1.1836988230293126</c:v>
                </c:pt>
                <c:pt idx="113">
                  <c:v>1.277022918695774</c:v>
                </c:pt>
                <c:pt idx="114">
                  <c:v>1.3690867469183277</c:v>
                </c:pt>
                <c:pt idx="115">
                  <c:v>1.459799451813518</c:v>
                </c:pt>
                <c:pt idx="116">
                  <c:v>1.5490715108934932</c:v>
                </c:pt>
                <c:pt idx="117">
                  <c:v>1.6368148234138853</c:v>
                </c:pt>
                <c:pt idx="118">
                  <c:v>1.7229427973186173</c:v>
                </c:pt>
                <c:pt idx="119">
                  <c:v>1.8073704346958013</c:v>
                </c:pt>
                <c:pt idx="120">
                  <c:v>1.8900144156604157</c:v>
                </c:pt>
                <c:pt idx="121">
                  <c:v>1.9707931805809804</c:v>
                </c:pt>
                <c:pt idx="122">
                  <c:v>2.0496270105690546</c:v>
                </c:pt>
                <c:pt idx="123">
                  <c:v>2.126438106152166</c:v>
                </c:pt>
                <c:pt idx="124">
                  <c:v>2.2011506640524878</c:v>
                </c:pt>
                <c:pt idx="125">
                  <c:v>2.2736909519955315</c:v>
                </c:pt>
                <c:pt idx="126">
                  <c:v>2.3439873814749905</c:v>
                </c:pt>
                <c:pt idx="127">
                  <c:v>2.4119705784019589</c:v>
                </c:pt>
                <c:pt idx="128">
                  <c:v>2.4775734515687824</c:v>
                </c:pt>
                <c:pt idx="129">
                  <c:v>2.5407312588599744</c:v>
                </c:pt>
                <c:pt idx="130">
                  <c:v>2.6013816711448738</c:v>
                </c:pt>
                <c:pt idx="131">
                  <c:v>2.6594648337889701</c:v>
                </c:pt>
                <c:pt idx="132">
                  <c:v>2.714923425723196</c:v>
                </c:pt>
                <c:pt idx="133">
                  <c:v>2.7677027160129102</c:v>
                </c:pt>
                <c:pt idx="134">
                  <c:v>2.8177506178707197</c:v>
                </c:pt>
                <c:pt idx="135">
                  <c:v>2.8650177400598436</c:v>
                </c:pt>
                <c:pt idx="136">
                  <c:v>2.9094574356373122</c:v>
                </c:pt>
                <c:pt idx="137">
                  <c:v>2.9510258479888614</c:v>
                </c:pt>
                <c:pt idx="138">
                  <c:v>2.9896819541101127</c:v>
                </c:pt>
                <c:pt idx="139">
                  <c:v>3.0253876050913333</c:v>
                </c:pt>
                <c:pt idx="140">
                  <c:v>3.0581075637658017</c:v>
                </c:pt>
                <c:pt idx="141">
                  <c:v>3.0878095394846343</c:v>
                </c:pt>
                <c:pt idx="142">
                  <c:v>3.1144642199837578</c:v>
                </c:pt>
                <c:pt idx="143">
                  <c:v>3.1380453003115796</c:v>
                </c:pt>
                <c:pt idx="144">
                  <c:v>3.1585295087887952</c:v>
                </c:pt>
                <c:pt idx="145">
                  <c:v>3.1758966299747247</c:v>
                </c:pt>
                <c:pt idx="146">
                  <c:v>3.1901295246175154</c:v>
                </c:pt>
                <c:pt idx="147">
                  <c:v>3.201214146568514</c:v>
                </c:pt>
                <c:pt idx="148">
                  <c:v>3.2091395566441174</c:v>
                </c:pt>
                <c:pt idx="149">
                  <c:v>3.2138979334214266</c:v>
                </c:pt>
                <c:pt idx="150">
                  <c:v>3.2154845809570491</c:v>
                </c:pt>
                <c:pt idx="151">
                  <c:v>3.2138979334214248</c:v>
                </c:pt>
                <c:pt idx="152">
                  <c:v>3.2091395566441134</c:v>
                </c:pt>
                <c:pt idx="153">
                  <c:v>3.2012141465685082</c:v>
                </c:pt>
                <c:pt idx="154">
                  <c:v>3.1901295246175079</c:v>
                </c:pt>
                <c:pt idx="155">
                  <c:v>3.1758966299747144</c:v>
                </c:pt>
                <c:pt idx="156">
                  <c:v>3.1585295087887832</c:v>
                </c:pt>
                <c:pt idx="157">
                  <c:v>3.1380453003115663</c:v>
                </c:pt>
                <c:pt idx="158">
                  <c:v>3.1144642199837418</c:v>
                </c:pt>
                <c:pt idx="159">
                  <c:v>3.0878095394846161</c:v>
                </c:pt>
                <c:pt idx="160">
                  <c:v>3.0581075637657822</c:v>
                </c:pt>
                <c:pt idx="161">
                  <c:v>3.0253876050913129</c:v>
                </c:pt>
                <c:pt idx="162">
                  <c:v>2.9896819541100887</c:v>
                </c:pt>
                <c:pt idx="163">
                  <c:v>2.9510258479888356</c:v>
                </c:pt>
                <c:pt idx="164">
                  <c:v>2.9094574356372864</c:v>
                </c:pt>
                <c:pt idx="165">
                  <c:v>2.8650177400598142</c:v>
                </c:pt>
                <c:pt idx="166">
                  <c:v>2.8177506178706886</c:v>
                </c:pt>
                <c:pt idx="167">
                  <c:v>2.7677027160128791</c:v>
                </c:pt>
                <c:pt idx="168">
                  <c:v>2.7149234257231614</c:v>
                </c:pt>
                <c:pt idx="169">
                  <c:v>2.6594648337889342</c:v>
                </c:pt>
                <c:pt idx="170">
                  <c:v>2.6013816711448379</c:v>
                </c:pt>
                <c:pt idx="171">
                  <c:v>2.5407312588599367</c:v>
                </c:pt>
                <c:pt idx="172">
                  <c:v>2.4775734515687415</c:v>
                </c:pt>
                <c:pt idx="173">
                  <c:v>2.4119705784019172</c:v>
                </c:pt>
                <c:pt idx="174">
                  <c:v>2.3439873814749475</c:v>
                </c:pt>
                <c:pt idx="175">
                  <c:v>2.2736909519954858</c:v>
                </c:pt>
                <c:pt idx="176">
                  <c:v>2.2011506640524416</c:v>
                </c:pt>
                <c:pt idx="177">
                  <c:v>2.1264381061521185</c:v>
                </c:pt>
                <c:pt idx="178">
                  <c:v>2.0496270105690071</c:v>
                </c:pt>
                <c:pt idx="179">
                  <c:v>1.9707931805809293</c:v>
                </c:pt>
                <c:pt idx="180">
                  <c:v>1.8900144156603647</c:v>
                </c:pt>
                <c:pt idx="181">
                  <c:v>1.8073704346957487</c:v>
                </c:pt>
                <c:pt idx="182">
                  <c:v>1.7229427973185631</c:v>
                </c:pt>
                <c:pt idx="183">
                  <c:v>1.6368148234138307</c:v>
                </c:pt>
                <c:pt idx="184">
                  <c:v>1.5490715108934379</c:v>
                </c:pt>
                <c:pt idx="185">
                  <c:v>1.4597994518134629</c:v>
                </c:pt>
                <c:pt idx="186">
                  <c:v>1.3690867469182693</c:v>
                </c:pt>
                <c:pt idx="187">
                  <c:v>1.2770229186957158</c:v>
                </c:pt>
                <c:pt idx="188">
                  <c:v>1.1836988230292553</c:v>
                </c:pt>
                <c:pt idx="189">
                  <c:v>1.0892065595341529</c:v>
                </c:pt>
                <c:pt idx="190">
                  <c:v>0.99363938066629454</c:v>
                </c:pt>
                <c:pt idx="191">
                  <c:v>0.8970915996932548</c:v>
                </c:pt>
                <c:pt idx="192">
                  <c:v>0.79965849761849928</c:v>
                </c:pt>
                <c:pt idx="193">
                  <c:v>0.70143622915053183</c:v>
                </c:pt>
                <c:pt idx="194">
                  <c:v>0.60252172780981794</c:v>
                </c:pt>
                <c:pt idx="195">
                  <c:v>0.50301261026708532</c:v>
                </c:pt>
                <c:pt idx="196">
                  <c:v>0.4030070800074676</c:v>
                </c:pt>
                <c:pt idx="197">
                  <c:v>0.30260383041551697</c:v>
                </c:pt>
                <c:pt idx="198">
                  <c:v>0.20190194737674938</c:v>
                </c:pt>
                <c:pt idx="199">
                  <c:v>0.10100081149183558</c:v>
                </c:pt>
                <c:pt idx="200">
                  <c:v>-4.2050971012039863E-14</c:v>
                </c:pt>
                <c:pt idx="201">
                  <c:v>-0.10100081149191964</c:v>
                </c:pt>
                <c:pt idx="202">
                  <c:v>-0.20190194737683331</c:v>
                </c:pt>
                <c:pt idx="203">
                  <c:v>-0.30260383041560068</c:v>
                </c:pt>
                <c:pt idx="204">
                  <c:v>-0.40300708000755103</c:v>
                </c:pt>
                <c:pt idx="205">
                  <c:v>-0.50301261026716837</c:v>
                </c:pt>
                <c:pt idx="206">
                  <c:v>-0.60252172780990332</c:v>
                </c:pt>
                <c:pt idx="207">
                  <c:v>-0.70143622915061676</c:v>
                </c:pt>
                <c:pt idx="208">
                  <c:v>-0.79965849761858077</c:v>
                </c:pt>
                <c:pt idx="209">
                  <c:v>-0.8970915996933384</c:v>
                </c:pt>
                <c:pt idx="210">
                  <c:v>-0.99363938066637736</c:v>
                </c:pt>
                <c:pt idx="211">
                  <c:v>-1.0892065595342348</c:v>
                </c:pt>
                <c:pt idx="212">
                  <c:v>-1.1836988230293362</c:v>
                </c:pt>
                <c:pt idx="213">
                  <c:v>-1.2770229186957958</c:v>
                </c:pt>
                <c:pt idx="214">
                  <c:v>-1.3690867469183479</c:v>
                </c:pt>
                <c:pt idx="215">
                  <c:v>-1.459799451813538</c:v>
                </c:pt>
                <c:pt idx="216">
                  <c:v>-1.5490715108935142</c:v>
                </c:pt>
                <c:pt idx="217">
                  <c:v>-1.6368148234139057</c:v>
                </c:pt>
                <c:pt idx="218">
                  <c:v>-1.7229427973186362</c:v>
                </c:pt>
                <c:pt idx="219">
                  <c:v>-1.8073704346958208</c:v>
                </c:pt>
                <c:pt idx="220">
                  <c:v>-1.890014415660435</c:v>
                </c:pt>
                <c:pt idx="221">
                  <c:v>-1.9707931805809979</c:v>
                </c:pt>
                <c:pt idx="222">
                  <c:v>-2.0496270105690719</c:v>
                </c:pt>
                <c:pt idx="223">
                  <c:v>-2.1264381061521838</c:v>
                </c:pt>
                <c:pt idx="224">
                  <c:v>-2.2011506640525056</c:v>
                </c:pt>
                <c:pt idx="225">
                  <c:v>-2.2736909519955475</c:v>
                </c:pt>
                <c:pt idx="226">
                  <c:v>-2.343987381475007</c:v>
                </c:pt>
                <c:pt idx="227">
                  <c:v>-2.4119705784019749</c:v>
                </c:pt>
                <c:pt idx="228">
                  <c:v>-2.477573451568797</c:v>
                </c:pt>
                <c:pt idx="229">
                  <c:v>-2.5407312588599882</c:v>
                </c:pt>
                <c:pt idx="230">
                  <c:v>-2.6013816711448889</c:v>
                </c:pt>
                <c:pt idx="231">
                  <c:v>-2.659464833788983</c:v>
                </c:pt>
                <c:pt idx="232">
                  <c:v>-2.714923425723208</c:v>
                </c:pt>
                <c:pt idx="233">
                  <c:v>-2.7677027160129231</c:v>
                </c:pt>
                <c:pt idx="234">
                  <c:v>-2.8177506178707303</c:v>
                </c:pt>
                <c:pt idx="235">
                  <c:v>-2.8650177400598538</c:v>
                </c:pt>
                <c:pt idx="236">
                  <c:v>-2.909457435637322</c:v>
                </c:pt>
                <c:pt idx="237">
                  <c:v>-2.9510258479888702</c:v>
                </c:pt>
                <c:pt idx="238">
                  <c:v>-2.9896819541101207</c:v>
                </c:pt>
                <c:pt idx="239">
                  <c:v>-3.0253876050913413</c:v>
                </c:pt>
                <c:pt idx="240">
                  <c:v>-3.0581075637658097</c:v>
                </c:pt>
                <c:pt idx="241">
                  <c:v>-3.0878095394846401</c:v>
                </c:pt>
                <c:pt idx="242">
                  <c:v>-3.1144642199837635</c:v>
                </c:pt>
                <c:pt idx="243">
                  <c:v>-3.1380453003115854</c:v>
                </c:pt>
                <c:pt idx="244">
                  <c:v>-3.1585295087887997</c:v>
                </c:pt>
                <c:pt idx="245">
                  <c:v>-3.1758966299747282</c:v>
                </c:pt>
                <c:pt idx="246">
                  <c:v>-3.1901295246175181</c:v>
                </c:pt>
                <c:pt idx="247">
                  <c:v>-3.2012141465685167</c:v>
                </c:pt>
                <c:pt idx="248">
                  <c:v>-3.2091395566441192</c:v>
                </c:pt>
                <c:pt idx="249">
                  <c:v>-3.2138979334214275</c:v>
                </c:pt>
                <c:pt idx="250">
                  <c:v>-3.2154845809570491</c:v>
                </c:pt>
                <c:pt idx="251">
                  <c:v>-3.2138979334214244</c:v>
                </c:pt>
                <c:pt idx="252">
                  <c:v>-3.2091395566441121</c:v>
                </c:pt>
                <c:pt idx="253">
                  <c:v>-3.2012141465685064</c:v>
                </c:pt>
                <c:pt idx="254">
                  <c:v>-3.1901295246175048</c:v>
                </c:pt>
                <c:pt idx="255">
                  <c:v>-3.1758966299747105</c:v>
                </c:pt>
                <c:pt idx="256">
                  <c:v>-3.1585295087887784</c:v>
                </c:pt>
                <c:pt idx="257">
                  <c:v>-3.1380453003115609</c:v>
                </c:pt>
                <c:pt idx="258">
                  <c:v>-3.1144642199837365</c:v>
                </c:pt>
                <c:pt idx="259">
                  <c:v>-3.0878095394846099</c:v>
                </c:pt>
                <c:pt idx="260">
                  <c:v>-3.0581075637657755</c:v>
                </c:pt>
                <c:pt idx="261">
                  <c:v>-3.0253876050913049</c:v>
                </c:pt>
                <c:pt idx="262">
                  <c:v>-2.9896819541100794</c:v>
                </c:pt>
                <c:pt idx="263">
                  <c:v>-2.9510258479888258</c:v>
                </c:pt>
                <c:pt idx="264">
                  <c:v>-2.9094574356372753</c:v>
                </c:pt>
                <c:pt idx="265">
                  <c:v>-2.865017740059804</c:v>
                </c:pt>
                <c:pt idx="266">
                  <c:v>-2.8177506178706775</c:v>
                </c:pt>
                <c:pt idx="267">
                  <c:v>-2.7677027160128675</c:v>
                </c:pt>
                <c:pt idx="268">
                  <c:v>-2.7149234257231507</c:v>
                </c:pt>
                <c:pt idx="269">
                  <c:v>-2.65946483378892</c:v>
                </c:pt>
                <c:pt idx="270">
                  <c:v>-2.6013816711448228</c:v>
                </c:pt>
                <c:pt idx="271">
                  <c:v>-2.5407312588599216</c:v>
                </c:pt>
                <c:pt idx="272">
                  <c:v>-2.4775734515687273</c:v>
                </c:pt>
                <c:pt idx="273">
                  <c:v>-2.4119705784019021</c:v>
                </c:pt>
                <c:pt idx="274">
                  <c:v>-2.3439873814749319</c:v>
                </c:pt>
                <c:pt idx="275">
                  <c:v>-2.273690951995472</c:v>
                </c:pt>
                <c:pt idx="276">
                  <c:v>-2.2011506640524234</c:v>
                </c:pt>
                <c:pt idx="277">
                  <c:v>-2.1264381061520998</c:v>
                </c:pt>
                <c:pt idx="278">
                  <c:v>-2.0496270105689876</c:v>
                </c:pt>
                <c:pt idx="279">
                  <c:v>-1.9707931805809116</c:v>
                </c:pt>
                <c:pt idx="280">
                  <c:v>-1.8900144156603464</c:v>
                </c:pt>
                <c:pt idx="281">
                  <c:v>-1.8073704346957302</c:v>
                </c:pt>
                <c:pt idx="282">
                  <c:v>-1.7229427973185463</c:v>
                </c:pt>
                <c:pt idx="283">
                  <c:v>-1.6368148234138089</c:v>
                </c:pt>
                <c:pt idx="284">
                  <c:v>-1.5490715108934157</c:v>
                </c:pt>
                <c:pt idx="285">
                  <c:v>-1.4597994518134403</c:v>
                </c:pt>
                <c:pt idx="286">
                  <c:v>-1.3690867469182488</c:v>
                </c:pt>
                <c:pt idx="287">
                  <c:v>-1.2770229186956954</c:v>
                </c:pt>
                <c:pt idx="288">
                  <c:v>-1.1836988230292345</c:v>
                </c:pt>
                <c:pt idx="289">
                  <c:v>-1.0892065595341345</c:v>
                </c:pt>
                <c:pt idx="290">
                  <c:v>-0.99363938066627044</c:v>
                </c:pt>
                <c:pt idx="291">
                  <c:v>-0.8970915996932306</c:v>
                </c:pt>
                <c:pt idx="292">
                  <c:v>-0.79965849761847474</c:v>
                </c:pt>
                <c:pt idx="293">
                  <c:v>-0.70143622915050996</c:v>
                </c:pt>
                <c:pt idx="294">
                  <c:v>-0.60252172780979585</c:v>
                </c:pt>
                <c:pt idx="295">
                  <c:v>-0.50301261026706323</c:v>
                </c:pt>
                <c:pt idx="296">
                  <c:v>-0.4030070800074454</c:v>
                </c:pt>
                <c:pt idx="297">
                  <c:v>-0.30260383041548888</c:v>
                </c:pt>
                <c:pt idx="298">
                  <c:v>-0.20190194737672126</c:v>
                </c:pt>
                <c:pt idx="299">
                  <c:v>-0.10100081149181028</c:v>
                </c:pt>
                <c:pt idx="300">
                  <c:v>6.7360342538586621E-14</c:v>
                </c:pt>
                <c:pt idx="301">
                  <c:v>0.10100081149194494</c:v>
                </c:pt>
                <c:pt idx="302">
                  <c:v>0.20190194737685571</c:v>
                </c:pt>
                <c:pt idx="303">
                  <c:v>0.30260383041562305</c:v>
                </c:pt>
                <c:pt idx="304">
                  <c:v>0.40300708000757901</c:v>
                </c:pt>
                <c:pt idx="305">
                  <c:v>0.50301261026719624</c:v>
                </c:pt>
                <c:pt idx="306">
                  <c:v>0.60252172780992808</c:v>
                </c:pt>
                <c:pt idx="307">
                  <c:v>0.70143622915064141</c:v>
                </c:pt>
                <c:pt idx="308">
                  <c:v>0.7996584976186053</c:v>
                </c:pt>
                <c:pt idx="309">
                  <c:v>0.89709159969335994</c:v>
                </c:pt>
                <c:pt idx="310">
                  <c:v>0.99363938066639856</c:v>
                </c:pt>
                <c:pt idx="311">
                  <c:v>1.0892065595342613</c:v>
                </c:pt>
                <c:pt idx="312">
                  <c:v>1.1836988230293597</c:v>
                </c:pt>
                <c:pt idx="313">
                  <c:v>1.2770229186958191</c:v>
                </c:pt>
                <c:pt idx="314">
                  <c:v>1.3690867469183707</c:v>
                </c:pt>
                <c:pt idx="315">
                  <c:v>1.4597994518135604</c:v>
                </c:pt>
                <c:pt idx="316">
                  <c:v>1.5490715108935338</c:v>
                </c:pt>
                <c:pt idx="317">
                  <c:v>1.6368148234139299</c:v>
                </c:pt>
                <c:pt idx="318">
                  <c:v>1.7229427973186602</c:v>
                </c:pt>
                <c:pt idx="319">
                  <c:v>1.8073704346958419</c:v>
                </c:pt>
                <c:pt idx="320">
                  <c:v>1.8900144156604552</c:v>
                </c:pt>
                <c:pt idx="321">
                  <c:v>1.9707931805810179</c:v>
                </c:pt>
                <c:pt idx="322">
                  <c:v>2.0496270105690915</c:v>
                </c:pt>
                <c:pt idx="323">
                  <c:v>2.1264381061522006</c:v>
                </c:pt>
                <c:pt idx="324">
                  <c:v>2.201150664052526</c:v>
                </c:pt>
                <c:pt idx="325">
                  <c:v>2.2736909519955675</c:v>
                </c:pt>
                <c:pt idx="326">
                  <c:v>2.3439873814750243</c:v>
                </c:pt>
                <c:pt idx="327">
                  <c:v>2.4119705784019914</c:v>
                </c:pt>
                <c:pt idx="328">
                  <c:v>2.477573451568813</c:v>
                </c:pt>
                <c:pt idx="329">
                  <c:v>2.5407312588600037</c:v>
                </c:pt>
                <c:pt idx="330">
                  <c:v>2.6013816711449023</c:v>
                </c:pt>
                <c:pt idx="331">
                  <c:v>2.659464833788999</c:v>
                </c:pt>
                <c:pt idx="332">
                  <c:v>2.7149234257232231</c:v>
                </c:pt>
                <c:pt idx="333">
                  <c:v>2.7677027160129359</c:v>
                </c:pt>
                <c:pt idx="334">
                  <c:v>2.8177506178707423</c:v>
                </c:pt>
                <c:pt idx="335">
                  <c:v>2.8650177400598653</c:v>
                </c:pt>
                <c:pt idx="336">
                  <c:v>2.9094574356373326</c:v>
                </c:pt>
                <c:pt idx="337">
                  <c:v>2.9510258479888791</c:v>
                </c:pt>
                <c:pt idx="338">
                  <c:v>2.9896819541101314</c:v>
                </c:pt>
                <c:pt idx="339">
                  <c:v>3.0253876050913506</c:v>
                </c:pt>
                <c:pt idx="340">
                  <c:v>3.0581075637658168</c:v>
                </c:pt>
                <c:pt idx="341">
                  <c:v>3.0878095394846472</c:v>
                </c:pt>
                <c:pt idx="342">
                  <c:v>3.1144642199837698</c:v>
                </c:pt>
                <c:pt idx="343">
                  <c:v>3.1380453003115902</c:v>
                </c:pt>
                <c:pt idx="344">
                  <c:v>3.1585295087888037</c:v>
                </c:pt>
                <c:pt idx="345">
                  <c:v>3.1758966299747322</c:v>
                </c:pt>
                <c:pt idx="346">
                  <c:v>3.1901295246175221</c:v>
                </c:pt>
                <c:pt idx="347">
                  <c:v>3.2012141465685189</c:v>
                </c:pt>
                <c:pt idx="348">
                  <c:v>3.2091395566441205</c:v>
                </c:pt>
                <c:pt idx="349">
                  <c:v>3.2138979334214284</c:v>
                </c:pt>
                <c:pt idx="350">
                  <c:v>3.2154845809570491</c:v>
                </c:pt>
                <c:pt idx="351">
                  <c:v>3.2138979334214235</c:v>
                </c:pt>
                <c:pt idx="352">
                  <c:v>3.2091395566441103</c:v>
                </c:pt>
                <c:pt idx="353">
                  <c:v>3.2012141465685033</c:v>
                </c:pt>
                <c:pt idx="354">
                  <c:v>3.1901295246175017</c:v>
                </c:pt>
                <c:pt idx="355">
                  <c:v>3.1758966299747069</c:v>
                </c:pt>
                <c:pt idx="356">
                  <c:v>3.1585295087887744</c:v>
                </c:pt>
                <c:pt idx="357">
                  <c:v>3.138045300311556</c:v>
                </c:pt>
                <c:pt idx="358">
                  <c:v>3.1144642199837307</c:v>
                </c:pt>
                <c:pt idx="359">
                  <c:v>3.0878095394846019</c:v>
                </c:pt>
                <c:pt idx="360">
                  <c:v>3.0581075637657666</c:v>
                </c:pt>
                <c:pt idx="361">
                  <c:v>3.0253876050912956</c:v>
                </c:pt>
                <c:pt idx="362">
                  <c:v>2.9896819541100714</c:v>
                </c:pt>
                <c:pt idx="363">
                  <c:v>2.951025847988817</c:v>
                </c:pt>
                <c:pt idx="364">
                  <c:v>2.909457435637266</c:v>
                </c:pt>
                <c:pt idx="365">
                  <c:v>2.8650177400597938</c:v>
                </c:pt>
                <c:pt idx="366">
                  <c:v>2.8177506178706637</c:v>
                </c:pt>
                <c:pt idx="367">
                  <c:v>2.7677027160128529</c:v>
                </c:pt>
                <c:pt idx="368">
                  <c:v>2.7149234257231361</c:v>
                </c:pt>
                <c:pt idx="369">
                  <c:v>2.6594648337889071</c:v>
                </c:pt>
                <c:pt idx="370">
                  <c:v>2.6013816711448094</c:v>
                </c:pt>
                <c:pt idx="371">
                  <c:v>2.5407312588599074</c:v>
                </c:pt>
                <c:pt idx="372">
                  <c:v>2.4775734515687091</c:v>
                </c:pt>
                <c:pt idx="373">
                  <c:v>2.4119705784018839</c:v>
                </c:pt>
                <c:pt idx="374">
                  <c:v>2.3439873814749128</c:v>
                </c:pt>
                <c:pt idx="375">
                  <c:v>2.273690951995452</c:v>
                </c:pt>
                <c:pt idx="376">
                  <c:v>2.201150664052407</c:v>
                </c:pt>
                <c:pt idx="377">
                  <c:v>2.126438106152083</c:v>
                </c:pt>
                <c:pt idx="378">
                  <c:v>2.0496270105689702</c:v>
                </c:pt>
                <c:pt idx="379">
                  <c:v>1.9707931805808894</c:v>
                </c:pt>
                <c:pt idx="380">
                  <c:v>1.8900144156603236</c:v>
                </c:pt>
                <c:pt idx="381">
                  <c:v>1.8073704346957069</c:v>
                </c:pt>
                <c:pt idx="382">
                  <c:v>1.7229427973185227</c:v>
                </c:pt>
                <c:pt idx="383">
                  <c:v>1.6368148234137898</c:v>
                </c:pt>
                <c:pt idx="384">
                  <c:v>1.5490715108933959</c:v>
                </c:pt>
                <c:pt idx="385">
                  <c:v>1.4597994518134203</c:v>
                </c:pt>
                <c:pt idx="386">
                  <c:v>1.3690867469182235</c:v>
                </c:pt>
                <c:pt idx="387">
                  <c:v>1.2770229186956694</c:v>
                </c:pt>
                <c:pt idx="388">
                  <c:v>1.1836988230292083</c:v>
                </c:pt>
                <c:pt idx="389">
                  <c:v>1.0892065595341081</c:v>
                </c:pt>
                <c:pt idx="390">
                  <c:v>0.99363938066624924</c:v>
                </c:pt>
                <c:pt idx="391">
                  <c:v>0.8970915996932145</c:v>
                </c:pt>
                <c:pt idx="392">
                  <c:v>0.79965849761845853</c:v>
                </c:pt>
                <c:pt idx="393">
                  <c:v>0.70143622915049919</c:v>
                </c:pt>
                <c:pt idx="394">
                  <c:v>0.60252172780978497</c:v>
                </c:pt>
                <c:pt idx="395">
                  <c:v>0.5030126102670579</c:v>
                </c:pt>
                <c:pt idx="396">
                  <c:v>0.40300708000744573</c:v>
                </c:pt>
                <c:pt idx="397">
                  <c:v>0.30260383041549499</c:v>
                </c:pt>
                <c:pt idx="398">
                  <c:v>0.20190194737673303</c:v>
                </c:pt>
                <c:pt idx="399">
                  <c:v>0.10100081149182209</c:v>
                </c:pt>
                <c:pt idx="400">
                  <c:v>-4.9830853859865113E-14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Sheet1!$W$130</c:f>
              <c:strCache>
                <c:ptCount val="1"/>
                <c:pt idx="0">
                  <c:v>Distortion</c:v>
                </c:pt>
              </c:strCache>
            </c:strRef>
          </c:tx>
          <c:marker>
            <c:symbol val="none"/>
          </c:marker>
          <c:xVal>
            <c:numRef>
              <c:f>Sheet1!$T$131:$T$531</c:f>
              <c:numCache>
                <c:formatCode>0.000000</c:formatCode>
                <c:ptCount val="40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</c:numCache>
            </c:numRef>
          </c:xVal>
          <c:yVal>
            <c:numRef>
              <c:f>Sheet1!$W$131:$W$531</c:f>
              <c:numCache>
                <c:formatCode>0.000</c:formatCode>
                <c:ptCount val="401"/>
                <c:pt idx="0">
                  <c:v>0</c:v>
                </c:pt>
                <c:pt idx="1">
                  <c:v>-1.4421436251493835E-4</c:v>
                </c:pt>
                <c:pt idx="2">
                  <c:v>-5.7349492687935877E-4</c:v>
                </c:pt>
                <c:pt idx="3">
                  <c:v>-1.2820362493094484E-3</c:v>
                </c:pt>
                <c:pt idx="4">
                  <c:v>-2.2630533945998677E-3</c:v>
                </c:pt>
                <c:pt idx="5">
                  <c:v>-3.5088289414565432E-3</c:v>
                </c:pt>
                <c:pt idx="6">
                  <c:v>-5.010762041255501E-3</c:v>
                </c:pt>
                <c:pt idx="7">
                  <c:v>-6.7594192389492935E-3</c:v>
                </c:pt>
                <c:pt idx="8">
                  <c:v>-8.7445867745991057E-3</c:v>
                </c:pt>
                <c:pt idx="9">
                  <c:v>-1.0955324098428032E-2</c:v>
                </c:pt>
                <c:pt idx="10">
                  <c:v>-1.3380018345018896E-2</c:v>
                </c:pt>
                <c:pt idx="11">
                  <c:v>-1.6006439526608851E-2</c:v>
                </c:pt>
                <c:pt idx="12">
                  <c:v>-1.8821796218910114E-2</c:v>
                </c:pt>
                <c:pt idx="13">
                  <c:v>-2.1812791527330733E-2</c:v>
                </c:pt>
                <c:pt idx="14">
                  <c:v>-2.4965679135012131E-2</c:v>
                </c:pt>
                <c:pt idx="15">
                  <c:v>-2.8266319248279048E-2</c:v>
                </c:pt>
                <c:pt idx="16">
                  <c:v>-3.1700234267360017E-2</c:v>
                </c:pt>
                <c:pt idx="17">
                  <c:v>-3.5252664024734148E-2</c:v>
                </c:pt>
                <c:pt idx="18">
                  <c:v>-3.8908620443888209E-2</c:v>
                </c:pt>
                <c:pt idx="19">
                  <c:v>-4.2652941485449514E-2</c:v>
                </c:pt>
                <c:pt idx="20">
                  <c:v>-4.6470344256801299E-2</c:v>
                </c:pt>
                <c:pt idx="21">
                  <c:v>-5.0345477173371123E-2</c:v>
                </c:pt>
                <c:pt idx="22">
                  <c:v>-5.4262971069829469E-2</c:v>
                </c:pt>
                <c:pt idx="23">
                  <c:v>-5.8207489168186299E-2</c:v>
                </c:pt>
                <c:pt idx="24">
                  <c:v>-6.2163775819369604E-2</c:v>
                </c:pt>
                <c:pt idx="25">
                  <c:v>-6.6116703942924904E-2</c:v>
                </c:pt>
                <c:pt idx="26">
                  <c:v>-7.0051321097006181E-2</c:v>
                </c:pt>
                <c:pt idx="27">
                  <c:v>-7.3952894118338275E-2</c:v>
                </c:pt>
                <c:pt idx="28">
                  <c:v>-7.7806952277397201E-2</c:v>
                </c:pt>
                <c:pt idx="29">
                  <c:v>-8.1599328901632795E-2</c:v>
                </c:pt>
                <c:pt idx="30">
                  <c:v>-8.5316201423146332E-2</c:v>
                </c:pt>
                <c:pt idx="31">
                  <c:v>-8.8944129814439776E-2</c:v>
                </c:pt>
                <c:pt idx="32">
                  <c:v>-9.2470093376961326E-2</c:v>
                </c:pt>
                <c:pt idx="33">
                  <c:v>-9.5881525856067906E-2</c:v>
                </c:pt>
                <c:pt idx="34">
                  <c:v>-9.9166348855029618E-2</c:v>
                </c:pt>
                <c:pt idx="35">
                  <c:v>-0.10231300352664663</c:v>
                </c:pt>
                <c:pt idx="36">
                  <c:v>-0.10531048052380854</c:v>
                </c:pt>
                <c:pt idx="37">
                  <c:v>-0.10814834819148045</c:v>
                </c:pt>
                <c:pt idx="38">
                  <c:v>-0.11081677898721676</c:v>
                </c:pt>
                <c:pt idx="39">
                  <c:v>-0.11330657411694922</c:v>
                </c:pt>
                <c:pt idx="40">
                  <c:v>-0.1156091863765587</c:v>
                </c:pt>
                <c:pt idx="41">
                  <c:v>-0.11771674119016051</c:v>
                </c:pt>
                <c:pt idx="42">
                  <c:v>-0.11962205583795305</c:v>
                </c:pt>
                <c:pt idx="43">
                  <c:v>-0.12131865686731347</c:v>
                </c:pt>
                <c:pt idx="44">
                  <c:v>-0.12280079568229141</c:v>
                </c:pt>
                <c:pt idx="45">
                  <c:v>-0.12406346230729648</c:v>
                </c:pt>
                <c:pt idx="46">
                  <c:v>-0.12510239732163386</c:v>
                </c:pt>
                <c:pt idx="47">
                  <c:v>-0.1259141019616945</c:v>
                </c:pt>
                <c:pt idx="48">
                  <c:v>-0.12649584638945877</c:v>
                </c:pt>
                <c:pt idx="49">
                  <c:v>-0.12684567612501541</c:v>
                </c:pt>
                <c:pt idx="50">
                  <c:v>-0.12696241664193098</c:v>
                </c:pt>
                <c:pt idx="51">
                  <c:v>-0.12684567612501585</c:v>
                </c:pt>
                <c:pt idx="52">
                  <c:v>-0.12649584638945921</c:v>
                </c:pt>
                <c:pt idx="53">
                  <c:v>-0.12591410196169583</c:v>
                </c:pt>
                <c:pt idx="54">
                  <c:v>-0.12510239732163519</c:v>
                </c:pt>
                <c:pt idx="55">
                  <c:v>-0.1240634623072987</c:v>
                </c:pt>
                <c:pt idx="56">
                  <c:v>-0.12280079568229363</c:v>
                </c:pt>
                <c:pt idx="57">
                  <c:v>-0.12131865686731613</c:v>
                </c:pt>
                <c:pt idx="58">
                  <c:v>-0.11962205583795615</c:v>
                </c:pt>
                <c:pt idx="59">
                  <c:v>-0.11771674119016406</c:v>
                </c:pt>
                <c:pt idx="60">
                  <c:v>-0.1156091863765214</c:v>
                </c:pt>
                <c:pt idx="61">
                  <c:v>-0.11330657411695366</c:v>
                </c:pt>
                <c:pt idx="62">
                  <c:v>-0.1108167789872212</c:v>
                </c:pt>
                <c:pt idx="63">
                  <c:v>-0.10814834819148533</c:v>
                </c:pt>
                <c:pt idx="64">
                  <c:v>-0.10531048052381431</c:v>
                </c:pt>
                <c:pt idx="65">
                  <c:v>-0.10231300352665196</c:v>
                </c:pt>
                <c:pt idx="66">
                  <c:v>-9.9166348854994979E-2</c:v>
                </c:pt>
                <c:pt idx="67">
                  <c:v>-9.5881525856073235E-2</c:v>
                </c:pt>
                <c:pt idx="68">
                  <c:v>-9.2470093376967544E-2</c:v>
                </c:pt>
                <c:pt idx="69">
                  <c:v>-8.8944129814446438E-2</c:v>
                </c:pt>
                <c:pt idx="70">
                  <c:v>-8.5316201423153437E-2</c:v>
                </c:pt>
                <c:pt idx="71">
                  <c:v>-8.1599328901559076E-2</c:v>
                </c:pt>
                <c:pt idx="72">
                  <c:v>-7.7806952277404751E-2</c:v>
                </c:pt>
                <c:pt idx="73">
                  <c:v>-7.3952894118346268E-2</c:v>
                </c:pt>
                <c:pt idx="74">
                  <c:v>-7.0051321097014174E-2</c:v>
                </c:pt>
                <c:pt idx="75">
                  <c:v>-6.6116703942896038E-2</c:v>
                </c:pt>
                <c:pt idx="76">
                  <c:v>-6.2163775819379374E-2</c:v>
                </c:pt>
                <c:pt idx="77">
                  <c:v>-5.8207489168195625E-2</c:v>
                </c:pt>
                <c:pt idx="78">
                  <c:v>-5.4262971069839683E-2</c:v>
                </c:pt>
                <c:pt idx="79">
                  <c:v>-5.0345477173381115E-2</c:v>
                </c:pt>
                <c:pt idx="80">
                  <c:v>-4.6470344256775542E-2</c:v>
                </c:pt>
                <c:pt idx="81">
                  <c:v>-4.2652941485460616E-2</c:v>
                </c:pt>
                <c:pt idx="82">
                  <c:v>-3.8908620443900421E-2</c:v>
                </c:pt>
                <c:pt idx="83">
                  <c:v>-3.5252664024708169E-2</c:v>
                </c:pt>
                <c:pt idx="84">
                  <c:v>-3.1700234267372895E-2</c:v>
                </c:pt>
                <c:pt idx="85">
                  <c:v>-2.8266319248292593E-2</c:v>
                </c:pt>
                <c:pt idx="86">
                  <c:v>-2.4965679135025676E-2</c:v>
                </c:pt>
                <c:pt idx="87">
                  <c:v>-2.1812791527309638E-2</c:v>
                </c:pt>
                <c:pt idx="88">
                  <c:v>-1.8821796218925213E-2</c:v>
                </c:pt>
                <c:pt idx="89">
                  <c:v>-1.6006439526590199E-2</c:v>
                </c:pt>
                <c:pt idx="90">
                  <c:v>-1.3380018345001021E-2</c:v>
                </c:pt>
                <c:pt idx="91">
                  <c:v>-1.0955324098411712E-2</c:v>
                </c:pt>
                <c:pt idx="92">
                  <c:v>-8.7445867745835626E-3</c:v>
                </c:pt>
                <c:pt idx="93">
                  <c:v>-6.759419238931641E-3</c:v>
                </c:pt>
                <c:pt idx="94">
                  <c:v>-5.0107620412049858E-3</c:v>
                </c:pt>
                <c:pt idx="95">
                  <c:v>-3.5088289414745288E-3</c:v>
                </c:pt>
                <c:pt idx="96">
                  <c:v>-2.2630533946173537E-3</c:v>
                </c:pt>
                <c:pt idx="97">
                  <c:v>-1.2820362492656501E-3</c:v>
                </c:pt>
                <c:pt idx="98">
                  <c:v>-5.734949268972056E-4</c:v>
                </c:pt>
                <c:pt idx="99">
                  <c:v>-1.4421436250346142E-4</c:v>
                </c:pt>
                <c:pt idx="100">
                  <c:v>1.2376899610026851E-14</c:v>
                </c:pt>
                <c:pt idx="101">
                  <c:v>-1.4563314526092053E-4</c:v>
                </c:pt>
                <c:pt idx="102">
                  <c:v>-5.8482899166825697E-4</c:v>
                </c:pt>
                <c:pt idx="103">
                  <c:v>-1.320197639928411E-3</c:v>
                </c:pt>
                <c:pt idx="104">
                  <c:v>-2.3532084417189347E-3</c:v>
                </c:pt>
                <c:pt idx="105">
                  <c:v>-3.6841580006355956E-3</c:v>
                </c:pt>
                <c:pt idx="106">
                  <c:v>-5.3121421665279778E-3</c:v>
                </c:pt>
                <c:pt idx="107">
                  <c:v>-7.2350323590991694E-3</c:v>
                </c:pt>
                <c:pt idx="108">
                  <c:v>-9.4494565525489183E-3</c:v>
                </c:pt>
                <c:pt idx="109">
                  <c:v>-1.1950785247295759E-2</c:v>
                </c:pt>
                <c:pt idx="110">
                  <c:v>-1.4733122744790106E-2</c:v>
                </c:pt>
                <c:pt idx="111">
                  <c:v>-1.7789304025847663E-2</c:v>
                </c:pt>
                <c:pt idx="112">
                  <c:v>-2.1110897517786276E-2</c:v>
                </c:pt>
                <c:pt idx="113">
                  <c:v>-2.4688214011717724E-2</c:v>
                </c:pt>
                <c:pt idx="114">
                  <c:v>-2.8510321965205643E-2</c:v>
                </c:pt>
                <c:pt idx="115">
                  <c:v>-3.2565069396431223E-2</c:v>
                </c:pt>
                <c:pt idx="116">
                  <c:v>-3.683911253866845E-2</c:v>
                </c:pt>
                <c:pt idx="117">
                  <c:v>-4.1317951387099594E-2</c:v>
                </c:pt>
                <c:pt idx="118">
                  <c:v>-4.5985972224409588E-2</c:v>
                </c:pt>
                <c:pt idx="119">
                  <c:v>-5.0826497165732842E-2</c:v>
                </c:pt>
                <c:pt idx="120">
                  <c:v>-5.5821840711137494E-2</c:v>
                </c:pt>
                <c:pt idx="121">
                  <c:v>-6.0953373240898667E-2</c:v>
                </c:pt>
                <c:pt idx="122">
                  <c:v>-6.6201591329651865E-2</c:v>
                </c:pt>
                <c:pt idx="123">
                  <c:v>-7.1546194697732712E-2</c:v>
                </c:pt>
                <c:pt idx="124">
                  <c:v>-7.6966169555326758E-2</c:v>
                </c:pt>
                <c:pt idx="125">
                  <c:v>-8.2439878033277125E-2</c:v>
                </c:pt>
                <c:pt idx="126">
                  <c:v>-8.794515333166153E-2</c:v>
                </c:pt>
                <c:pt idx="127">
                  <c:v>-9.3459400154551897E-2</c:v>
                </c:pt>
                <c:pt idx="128">
                  <c:v>-9.8959699939169976E-2</c:v>
                </c:pt>
                <c:pt idx="129">
                  <c:v>-0.10442292032827183</c:v>
                </c:pt>
                <c:pt idx="130">
                  <c:v>-0.10982582827812415</c:v>
                </c:pt>
                <c:pt idx="131">
                  <c:v>-0.11514520614467383</c:v>
                </c:pt>
                <c:pt idx="132">
                  <c:v>-0.12035797003983451</c:v>
                </c:pt>
                <c:pt idx="133">
                  <c:v>-0.12544128971081125</c:v>
                </c:pt>
                <c:pt idx="134">
                  <c:v>-0.13037270915752641</c:v>
                </c:pt>
                <c:pt idx="135">
                  <c:v>-0.13513026717539312</c:v>
                </c:pt>
                <c:pt idx="136">
                  <c:v>-0.13969261698813495</c:v>
                </c:pt>
                <c:pt idx="137">
                  <c:v>-0.14403914412164598</c:v>
                </c:pt>
                <c:pt idx="138">
                  <c:v>-0.14815008166479871</c:v>
                </c:pt>
                <c:pt idx="139">
                  <c:v>-0.15200662206497162</c:v>
                </c:pt>
                <c:pt idx="140">
                  <c:v>-0.15559102461773655</c:v>
                </c:pt>
                <c:pt idx="141">
                  <c:v>-0.15888671783056685</c:v>
                </c:pt>
                <c:pt idx="142">
                  <c:v>-0.16187839586847064</c:v>
                </c:pt>
                <c:pt idx="143">
                  <c:v>-0.16455210832602019</c:v>
                </c:pt>
                <c:pt idx="144">
                  <c:v>-0.1668953426161095</c:v>
                </c:pt>
                <c:pt idx="145">
                  <c:v>-0.16889709831721866</c:v>
                </c:pt>
                <c:pt idx="146">
                  <c:v>-0.17054795288089419</c:v>
                </c:pt>
                <c:pt idx="147">
                  <c:v>-0.17184011816724087</c:v>
                </c:pt>
                <c:pt idx="148">
                  <c:v>-0.17276748734769276</c:v>
                </c:pt>
                <c:pt idx="149">
                  <c:v>-0.17332567179112779</c:v>
                </c:pt>
                <c:pt idx="150">
                  <c:v>-0.17351202763057527</c:v>
                </c:pt>
                <c:pt idx="151">
                  <c:v>-0.17332567179112601</c:v>
                </c:pt>
                <c:pt idx="152">
                  <c:v>-0.17276748734768876</c:v>
                </c:pt>
                <c:pt idx="153">
                  <c:v>-0.17184011816725286</c:v>
                </c:pt>
                <c:pt idx="154">
                  <c:v>-0.17054795288088664</c:v>
                </c:pt>
                <c:pt idx="155">
                  <c:v>-0.16889709831720845</c:v>
                </c:pt>
                <c:pt idx="156">
                  <c:v>-0.16689534261609751</c:v>
                </c:pt>
                <c:pt idx="157">
                  <c:v>-0.16455210832600686</c:v>
                </c:pt>
                <c:pt idx="158">
                  <c:v>-0.16187839586845465</c:v>
                </c:pt>
                <c:pt idx="159">
                  <c:v>-0.15888671783056996</c:v>
                </c:pt>
                <c:pt idx="160">
                  <c:v>-0.15559102461771701</c:v>
                </c:pt>
                <c:pt idx="161">
                  <c:v>-0.15200662206497073</c:v>
                </c:pt>
                <c:pt idx="162">
                  <c:v>-0.14815008166479426</c:v>
                </c:pt>
                <c:pt idx="163">
                  <c:v>-0.14403914412162022</c:v>
                </c:pt>
                <c:pt idx="164">
                  <c:v>-0.13969261698813051</c:v>
                </c:pt>
                <c:pt idx="165">
                  <c:v>-0.13513026717540733</c:v>
                </c:pt>
                <c:pt idx="166">
                  <c:v>-0.13037270915749533</c:v>
                </c:pt>
                <c:pt idx="167">
                  <c:v>-0.1254412897108006</c:v>
                </c:pt>
                <c:pt idx="168">
                  <c:v>-0.12035797003984339</c:v>
                </c:pt>
                <c:pt idx="169">
                  <c:v>-0.11514520614465917</c:v>
                </c:pt>
                <c:pt idx="170">
                  <c:v>-0.10982582827810949</c:v>
                </c:pt>
                <c:pt idx="171">
                  <c:v>-0.10442292032823408</c:v>
                </c:pt>
                <c:pt idx="172">
                  <c:v>-9.8959699939174417E-2</c:v>
                </c:pt>
                <c:pt idx="173">
                  <c:v>-9.3459400154532357E-2</c:v>
                </c:pt>
                <c:pt idx="174">
                  <c:v>-8.7945153331642434E-2</c:v>
                </c:pt>
                <c:pt idx="175">
                  <c:v>-8.2439878033279346E-2</c:v>
                </c:pt>
                <c:pt idx="176">
                  <c:v>-7.6966169555304553E-2</c:v>
                </c:pt>
                <c:pt idx="177">
                  <c:v>-7.1546194697732268E-2</c:v>
                </c:pt>
                <c:pt idx="178">
                  <c:v>-6.6201591329651421E-2</c:v>
                </c:pt>
                <c:pt idx="179">
                  <c:v>-6.0953373240895559E-2</c:v>
                </c:pt>
                <c:pt idx="180">
                  <c:v>-5.5821840711133497E-2</c:v>
                </c:pt>
                <c:pt idx="181">
                  <c:v>-5.0826497165729956E-2</c:v>
                </c:pt>
                <c:pt idx="182">
                  <c:v>-4.5985972224430016E-2</c:v>
                </c:pt>
                <c:pt idx="183">
                  <c:v>-4.1317951387094709E-2</c:v>
                </c:pt>
                <c:pt idx="184">
                  <c:v>-3.6839112538662899E-2</c:v>
                </c:pt>
                <c:pt idx="185">
                  <c:v>-3.2565069396425894E-2</c:v>
                </c:pt>
                <c:pt idx="186">
                  <c:v>-2.8510321965225405E-2</c:v>
                </c:pt>
                <c:pt idx="187">
                  <c:v>-2.4688214011686194E-2</c:v>
                </c:pt>
                <c:pt idx="188">
                  <c:v>-2.1110897517783167E-2</c:v>
                </c:pt>
                <c:pt idx="189">
                  <c:v>-1.7789304025841224E-2</c:v>
                </c:pt>
                <c:pt idx="190">
                  <c:v>-1.4733122744784333E-2</c:v>
                </c:pt>
                <c:pt idx="191">
                  <c:v>-1.1950785247290097E-2</c:v>
                </c:pt>
                <c:pt idx="192">
                  <c:v>-9.4494565525167218E-3</c:v>
                </c:pt>
                <c:pt idx="193">
                  <c:v>-7.2350323590930632E-3</c:v>
                </c:pt>
                <c:pt idx="194">
                  <c:v>-5.3121421665246471E-3</c:v>
                </c:pt>
                <c:pt idx="195">
                  <c:v>-3.6841580006314878E-3</c:v>
                </c:pt>
                <c:pt idx="196">
                  <c:v>-2.3532084417181021E-3</c:v>
                </c:pt>
                <c:pt idx="197">
                  <c:v>-1.3201976399288551E-3</c:v>
                </c:pt>
                <c:pt idx="198">
                  <c:v>-5.8482899169698399E-4</c:v>
                </c:pt>
                <c:pt idx="199">
                  <c:v>-1.4563314523129145E-4</c:v>
                </c:pt>
                <c:pt idx="200">
                  <c:v>1.3629261581635856E-14</c:v>
                </c:pt>
                <c:pt idx="201">
                  <c:v>-1.4421436253742037E-4</c:v>
                </c:pt>
                <c:pt idx="202">
                  <c:v>-5.7349492689962034E-4</c:v>
                </c:pt>
                <c:pt idx="203">
                  <c:v>-1.2820362492984572E-3</c:v>
                </c:pt>
                <c:pt idx="204">
                  <c:v>-2.263053394621628E-3</c:v>
                </c:pt>
                <c:pt idx="205">
                  <c:v>-3.508828941450659E-3</c:v>
                </c:pt>
                <c:pt idx="206">
                  <c:v>-5.0107620412420673E-3</c:v>
                </c:pt>
                <c:pt idx="207">
                  <c:v>-6.7594192389403007E-3</c:v>
                </c:pt>
                <c:pt idx="208">
                  <c:v>-8.7445867745910011E-3</c:v>
                </c:pt>
                <c:pt idx="209">
                  <c:v>-1.0955324098418151E-2</c:v>
                </c:pt>
                <c:pt idx="210">
                  <c:v>-1.3380018345009792E-2</c:v>
                </c:pt>
                <c:pt idx="211">
                  <c:v>-1.6006439526602634E-2</c:v>
                </c:pt>
                <c:pt idx="212">
                  <c:v>-1.8821796218903897E-2</c:v>
                </c:pt>
                <c:pt idx="213">
                  <c:v>-2.1812791527359598E-2</c:v>
                </c:pt>
                <c:pt idx="214">
                  <c:v>-2.4965679135006802E-2</c:v>
                </c:pt>
                <c:pt idx="215">
                  <c:v>-2.8266319248274385E-2</c:v>
                </c:pt>
                <c:pt idx="216">
                  <c:v>-3.170023426735602E-2</c:v>
                </c:pt>
                <c:pt idx="217">
                  <c:v>-3.5252664024731484E-2</c:v>
                </c:pt>
                <c:pt idx="218">
                  <c:v>-3.8908620443887099E-2</c:v>
                </c:pt>
                <c:pt idx="219">
                  <c:v>-4.2652941485448626E-2</c:v>
                </c:pt>
                <c:pt idx="220">
                  <c:v>-4.6470344256801743E-2</c:v>
                </c:pt>
                <c:pt idx="221">
                  <c:v>-5.0345477173370901E-2</c:v>
                </c:pt>
                <c:pt idx="222">
                  <c:v>-5.4262971069832133E-2</c:v>
                </c:pt>
                <c:pt idx="223">
                  <c:v>-5.820748916818852E-2</c:v>
                </c:pt>
                <c:pt idx="224">
                  <c:v>-6.2163775819371381E-2</c:v>
                </c:pt>
                <c:pt idx="225">
                  <c:v>-6.6116703942890709E-2</c:v>
                </c:pt>
                <c:pt idx="226">
                  <c:v>-7.0051321097011066E-2</c:v>
                </c:pt>
                <c:pt idx="227">
                  <c:v>-7.3952894118344492E-2</c:v>
                </c:pt>
                <c:pt idx="228">
                  <c:v>-7.7806952277408747E-2</c:v>
                </c:pt>
                <c:pt idx="229">
                  <c:v>-8.1599328901603929E-2</c:v>
                </c:pt>
                <c:pt idx="230">
                  <c:v>-8.5316201423198734E-2</c:v>
                </c:pt>
                <c:pt idx="231">
                  <c:v>-8.8944129814451767E-2</c:v>
                </c:pt>
                <c:pt idx="232">
                  <c:v>-9.2470093376935569E-2</c:v>
                </c:pt>
                <c:pt idx="233">
                  <c:v>-9.5881525856042149E-2</c:v>
                </c:pt>
                <c:pt idx="234">
                  <c:v>-9.9166348855006081E-2</c:v>
                </c:pt>
                <c:pt idx="235">
                  <c:v>-0.10231300352666528</c:v>
                </c:pt>
                <c:pt idx="236">
                  <c:v>-0.10531048052378855</c:v>
                </c:pt>
                <c:pt idx="237">
                  <c:v>-0.10814834819150354</c:v>
                </c:pt>
                <c:pt idx="238">
                  <c:v>-0.11081677898719899</c:v>
                </c:pt>
                <c:pt idx="239">
                  <c:v>-0.11330657411693279</c:v>
                </c:pt>
                <c:pt idx="240">
                  <c:v>-0.11560918637654272</c:v>
                </c:pt>
                <c:pt idx="241">
                  <c:v>-0.11771674119014719</c:v>
                </c:pt>
                <c:pt idx="242">
                  <c:v>-0.11962205583794105</c:v>
                </c:pt>
                <c:pt idx="243">
                  <c:v>-0.12131865686730237</c:v>
                </c:pt>
                <c:pt idx="244">
                  <c:v>-0.12280079568228208</c:v>
                </c:pt>
                <c:pt idx="245">
                  <c:v>-0.12406346230728893</c:v>
                </c:pt>
                <c:pt idx="246">
                  <c:v>-0.12510239732162809</c:v>
                </c:pt>
                <c:pt idx="247">
                  <c:v>-0.12591410196168962</c:v>
                </c:pt>
                <c:pt idx="248">
                  <c:v>-0.12649584638949785</c:v>
                </c:pt>
                <c:pt idx="249">
                  <c:v>-0.12684567612501407</c:v>
                </c:pt>
                <c:pt idx="250">
                  <c:v>-0.12696241664193098</c:v>
                </c:pt>
                <c:pt idx="251">
                  <c:v>-0.12684567612501718</c:v>
                </c:pt>
                <c:pt idx="252">
                  <c:v>-0.12649584638946232</c:v>
                </c:pt>
                <c:pt idx="253">
                  <c:v>-0.12591410196169983</c:v>
                </c:pt>
                <c:pt idx="254">
                  <c:v>-0.12510239732164141</c:v>
                </c:pt>
                <c:pt idx="255">
                  <c:v>-0.12406346230730669</c:v>
                </c:pt>
                <c:pt idx="256">
                  <c:v>-0.12280079568226254</c:v>
                </c:pt>
                <c:pt idx="257">
                  <c:v>-0.12131865686728593</c:v>
                </c:pt>
                <c:pt idx="258">
                  <c:v>-0.11962205583796814</c:v>
                </c:pt>
                <c:pt idx="259">
                  <c:v>-0.11771674119017739</c:v>
                </c:pt>
                <c:pt idx="260">
                  <c:v>-0.11560918637653606</c:v>
                </c:pt>
                <c:pt idx="261">
                  <c:v>-0.11330657411692657</c:v>
                </c:pt>
                <c:pt idx="262">
                  <c:v>-0.11081677898719766</c:v>
                </c:pt>
                <c:pt idx="263">
                  <c:v>-0.10814834819146446</c:v>
                </c:pt>
                <c:pt idx="264">
                  <c:v>-0.10531048052379433</c:v>
                </c:pt>
                <c:pt idx="265">
                  <c:v>-0.10231300352667416</c:v>
                </c:pt>
                <c:pt idx="266">
                  <c:v>-9.9166348855018072E-2</c:v>
                </c:pt>
                <c:pt idx="267">
                  <c:v>-9.588152585605858E-2</c:v>
                </c:pt>
                <c:pt idx="268">
                  <c:v>-9.2470093376952001E-2</c:v>
                </c:pt>
                <c:pt idx="269">
                  <c:v>-8.8944129814394035E-2</c:v>
                </c:pt>
                <c:pt idx="270">
                  <c:v>-8.5316201423183191E-2</c:v>
                </c:pt>
                <c:pt idx="271">
                  <c:v>-8.159932890158883E-2</c:v>
                </c:pt>
                <c:pt idx="272">
                  <c:v>-7.7806952277398533E-2</c:v>
                </c:pt>
                <c:pt idx="273">
                  <c:v>-7.3952894118337387E-2</c:v>
                </c:pt>
                <c:pt idx="274">
                  <c:v>-7.0051321097009733E-2</c:v>
                </c:pt>
                <c:pt idx="275">
                  <c:v>-6.6116703942889821E-2</c:v>
                </c:pt>
                <c:pt idx="276">
                  <c:v>-6.2163775819377154E-2</c:v>
                </c:pt>
                <c:pt idx="277">
                  <c:v>-5.8207489168197846E-2</c:v>
                </c:pt>
                <c:pt idx="278">
                  <c:v>-5.4262971069840127E-2</c:v>
                </c:pt>
                <c:pt idx="279">
                  <c:v>-5.0345477173382669E-2</c:v>
                </c:pt>
                <c:pt idx="280">
                  <c:v>-4.6470344256774876E-2</c:v>
                </c:pt>
                <c:pt idx="281">
                  <c:v>-4.2652941485462836E-2</c:v>
                </c:pt>
                <c:pt idx="282">
                  <c:v>-3.890862044390242E-2</c:v>
                </c:pt>
                <c:pt idx="283">
                  <c:v>-3.5252664024714608E-2</c:v>
                </c:pt>
                <c:pt idx="284">
                  <c:v>-3.1700234267381777E-2</c:v>
                </c:pt>
                <c:pt idx="285">
                  <c:v>-2.8266319248263727E-2</c:v>
                </c:pt>
                <c:pt idx="286">
                  <c:v>-2.496567913503478E-2</c:v>
                </c:pt>
                <c:pt idx="287">
                  <c:v>-2.1812791527316078E-2</c:v>
                </c:pt>
                <c:pt idx="288">
                  <c:v>-1.8821796218932763E-2</c:v>
                </c:pt>
                <c:pt idx="289">
                  <c:v>-1.6006439526599969E-2</c:v>
                </c:pt>
                <c:pt idx="290">
                  <c:v>-1.3380018344979927E-2</c:v>
                </c:pt>
                <c:pt idx="291">
                  <c:v>-1.0955324098390951E-2</c:v>
                </c:pt>
                <c:pt idx="292">
                  <c:v>-8.7445867745975514E-3</c:v>
                </c:pt>
                <c:pt idx="293">
                  <c:v>-6.7594192389494046E-3</c:v>
                </c:pt>
                <c:pt idx="294">
                  <c:v>-5.0107620412518372E-3</c:v>
                </c:pt>
                <c:pt idx="295">
                  <c:v>-3.5088289414882956E-3</c:v>
                </c:pt>
                <c:pt idx="296">
                  <c:v>-2.2630533945993681E-3</c:v>
                </c:pt>
                <c:pt idx="297">
                  <c:v>-1.2820362492841353E-3</c:v>
                </c:pt>
                <c:pt idx="298">
                  <c:v>-5.734949268837719E-4</c:v>
                </c:pt>
                <c:pt idx="299">
                  <c:v>-1.44214362520656E-4</c:v>
                </c:pt>
                <c:pt idx="300">
                  <c:v>-3.4114963201776043E-15</c:v>
                </c:pt>
                <c:pt idx="301">
                  <c:v>-1.4563314527847593E-4</c:v>
                </c:pt>
                <c:pt idx="302">
                  <c:v>-5.8482899168252334E-4</c:v>
                </c:pt>
                <c:pt idx="303">
                  <c:v>-1.3201976399443427E-3</c:v>
                </c:pt>
                <c:pt idx="304">
                  <c:v>-2.3532084417406951E-3</c:v>
                </c:pt>
                <c:pt idx="305">
                  <c:v>-3.6841580006553576E-3</c:v>
                </c:pt>
                <c:pt idx="306">
                  <c:v>-5.3121421665459634E-3</c:v>
                </c:pt>
                <c:pt idx="307">
                  <c:v>-7.2350323590596455E-3</c:v>
                </c:pt>
                <c:pt idx="308">
                  <c:v>-9.4494565524833041E-3</c:v>
                </c:pt>
                <c:pt idx="309">
                  <c:v>-1.1950785247310858E-2</c:v>
                </c:pt>
                <c:pt idx="310">
                  <c:v>-1.4733122744806648E-2</c:v>
                </c:pt>
                <c:pt idx="311">
                  <c:v>-1.7789304025841224E-2</c:v>
                </c:pt>
                <c:pt idx="312">
                  <c:v>-2.1110897517780947E-2</c:v>
                </c:pt>
                <c:pt idx="313">
                  <c:v>-2.468821401170862E-2</c:v>
                </c:pt>
                <c:pt idx="314">
                  <c:v>-2.8510321965222074E-2</c:v>
                </c:pt>
                <c:pt idx="315">
                  <c:v>-3.2565069396420343E-2</c:v>
                </c:pt>
                <c:pt idx="316">
                  <c:v>-3.683911253865757E-2</c:v>
                </c:pt>
                <c:pt idx="317">
                  <c:v>-4.1317951387119356E-2</c:v>
                </c:pt>
                <c:pt idx="318">
                  <c:v>-4.5985972224427574E-2</c:v>
                </c:pt>
                <c:pt idx="319">
                  <c:v>-5.0826497165773477E-2</c:v>
                </c:pt>
                <c:pt idx="320">
                  <c:v>-5.5821840711152149E-2</c:v>
                </c:pt>
                <c:pt idx="321">
                  <c:v>-6.0953373240913988E-2</c:v>
                </c:pt>
                <c:pt idx="322">
                  <c:v>-6.6201591329639875E-2</c:v>
                </c:pt>
                <c:pt idx="323">
                  <c:v>-7.1546194697742482E-2</c:v>
                </c:pt>
                <c:pt idx="324">
                  <c:v>-7.6966169555319652E-2</c:v>
                </c:pt>
                <c:pt idx="325">
                  <c:v>-8.2439878033290004E-2</c:v>
                </c:pt>
                <c:pt idx="326">
                  <c:v>-8.7945153331649983E-2</c:v>
                </c:pt>
                <c:pt idx="327">
                  <c:v>-9.345940015453813E-2</c:v>
                </c:pt>
                <c:pt idx="328">
                  <c:v>-9.8959699939200618E-2</c:v>
                </c:pt>
                <c:pt idx="329">
                  <c:v>-0.10442292032823541</c:v>
                </c:pt>
                <c:pt idx="330">
                  <c:v>-0.10982582827812948</c:v>
                </c:pt>
                <c:pt idx="331">
                  <c:v>-0.11514520614468049</c:v>
                </c:pt>
                <c:pt idx="332">
                  <c:v>-0.12035797003983939</c:v>
                </c:pt>
                <c:pt idx="333">
                  <c:v>-0.1254412897108157</c:v>
                </c:pt>
                <c:pt idx="334">
                  <c:v>-0.13037270915752863</c:v>
                </c:pt>
                <c:pt idx="335">
                  <c:v>-0.13513026717539534</c:v>
                </c:pt>
                <c:pt idx="336">
                  <c:v>-0.13969261698813584</c:v>
                </c:pt>
                <c:pt idx="337">
                  <c:v>-0.14403914412164243</c:v>
                </c:pt>
                <c:pt idx="338">
                  <c:v>-0.14815008166479604</c:v>
                </c:pt>
                <c:pt idx="339">
                  <c:v>-0.1520066220649694</c:v>
                </c:pt>
                <c:pt idx="340">
                  <c:v>-0.15559102461773211</c:v>
                </c:pt>
                <c:pt idx="341">
                  <c:v>-0.15888671783057973</c:v>
                </c:pt>
                <c:pt idx="342">
                  <c:v>-0.16187839586846309</c:v>
                </c:pt>
                <c:pt idx="343">
                  <c:v>-0.16455210832603084</c:v>
                </c:pt>
                <c:pt idx="344">
                  <c:v>-0.16689534261609662</c:v>
                </c:pt>
                <c:pt idx="345">
                  <c:v>-0.16889709831722621</c:v>
                </c:pt>
                <c:pt idx="346">
                  <c:v>-0.17054795288090085</c:v>
                </c:pt>
                <c:pt idx="347">
                  <c:v>-0.17184011816724576</c:v>
                </c:pt>
                <c:pt idx="348">
                  <c:v>-0.17276748734769587</c:v>
                </c:pt>
                <c:pt idx="349">
                  <c:v>-0.17332567179112957</c:v>
                </c:pt>
                <c:pt idx="350">
                  <c:v>-0.17351202763057527</c:v>
                </c:pt>
                <c:pt idx="351">
                  <c:v>-0.17332567179112468</c:v>
                </c:pt>
                <c:pt idx="352">
                  <c:v>-0.17276748734770342</c:v>
                </c:pt>
                <c:pt idx="353">
                  <c:v>-0.17184011816724798</c:v>
                </c:pt>
                <c:pt idx="354">
                  <c:v>-0.17054795288088043</c:v>
                </c:pt>
                <c:pt idx="355">
                  <c:v>-0.16889709831722044</c:v>
                </c:pt>
                <c:pt idx="356">
                  <c:v>-0.16689534261608863</c:v>
                </c:pt>
                <c:pt idx="357">
                  <c:v>-0.16455210832599665</c:v>
                </c:pt>
                <c:pt idx="358">
                  <c:v>-0.16187839586846486</c:v>
                </c:pt>
                <c:pt idx="359">
                  <c:v>-0.15888671783055575</c:v>
                </c:pt>
                <c:pt idx="360">
                  <c:v>-0.15559102461772278</c:v>
                </c:pt>
                <c:pt idx="361">
                  <c:v>-0.15200662206495341</c:v>
                </c:pt>
                <c:pt idx="362">
                  <c:v>-0.14815008166477694</c:v>
                </c:pt>
                <c:pt idx="363">
                  <c:v>-0.1440391441216442</c:v>
                </c:pt>
                <c:pt idx="364">
                  <c:v>-0.13969261698811009</c:v>
                </c:pt>
                <c:pt idx="365">
                  <c:v>-0.1351302671753869</c:v>
                </c:pt>
                <c:pt idx="366">
                  <c:v>-0.13037270915751309</c:v>
                </c:pt>
                <c:pt idx="367">
                  <c:v>-0.1254412897107966</c:v>
                </c:pt>
                <c:pt idx="368">
                  <c:v>-0.12035797003981807</c:v>
                </c:pt>
                <c:pt idx="369">
                  <c:v>-0.1151452061446534</c:v>
                </c:pt>
                <c:pt idx="370">
                  <c:v>-0.10982582827810417</c:v>
                </c:pt>
                <c:pt idx="371">
                  <c:v>-0.10442292032824918</c:v>
                </c:pt>
                <c:pt idx="372">
                  <c:v>-9.8959699939188184E-2</c:v>
                </c:pt>
                <c:pt idx="373">
                  <c:v>-9.3459400154519479E-2</c:v>
                </c:pt>
                <c:pt idx="374">
                  <c:v>-8.7945153331677073E-2</c:v>
                </c:pt>
                <c:pt idx="375">
                  <c:v>-8.2439878033290004E-2</c:v>
                </c:pt>
                <c:pt idx="376">
                  <c:v>-7.6966169555316988E-2</c:v>
                </c:pt>
                <c:pt idx="377">
                  <c:v>-7.1546194697718946E-2</c:v>
                </c:pt>
                <c:pt idx="378">
                  <c:v>-6.6201591329638543E-2</c:v>
                </c:pt>
                <c:pt idx="379">
                  <c:v>-6.0953373240928421E-2</c:v>
                </c:pt>
                <c:pt idx="380">
                  <c:v>-5.5821840711116399E-2</c:v>
                </c:pt>
                <c:pt idx="381">
                  <c:v>-5.0826497165737061E-2</c:v>
                </c:pt>
                <c:pt idx="382">
                  <c:v>-4.598597222444023E-2</c:v>
                </c:pt>
                <c:pt idx="383">
                  <c:v>-4.1317951387105367E-2</c:v>
                </c:pt>
                <c:pt idx="384">
                  <c:v>-3.6839112538672447E-2</c:v>
                </c:pt>
                <c:pt idx="385">
                  <c:v>-3.2565069396435664E-2</c:v>
                </c:pt>
                <c:pt idx="386">
                  <c:v>-2.8510321965205421E-2</c:v>
                </c:pt>
                <c:pt idx="387">
                  <c:v>-2.4688214011692189E-2</c:v>
                </c:pt>
                <c:pt idx="388">
                  <c:v>-2.1110897517789384E-2</c:v>
                </c:pt>
                <c:pt idx="389">
                  <c:v>-1.778930402582124E-2</c:v>
                </c:pt>
                <c:pt idx="390">
                  <c:v>-1.4733122744793214E-2</c:v>
                </c:pt>
                <c:pt idx="391">
                  <c:v>-1.1950785247303974E-2</c:v>
                </c:pt>
                <c:pt idx="392">
                  <c:v>-9.4494565525043983E-3</c:v>
                </c:pt>
                <c:pt idx="393">
                  <c:v>-7.2350323591154897E-3</c:v>
                </c:pt>
                <c:pt idx="394">
                  <c:v>-5.3121421665485169E-3</c:v>
                </c:pt>
                <c:pt idx="395">
                  <c:v>-3.6841580006040653E-3</c:v>
                </c:pt>
                <c:pt idx="396">
                  <c:v>-2.3532084417246524E-3</c:v>
                </c:pt>
                <c:pt idx="397">
                  <c:v>-1.3201976399352944E-3</c:v>
                </c:pt>
                <c:pt idx="398">
                  <c:v>-5.8482899168063596E-4</c:v>
                </c:pt>
                <c:pt idx="399">
                  <c:v>-1.4563314527464566E-4</c:v>
                </c:pt>
                <c:pt idx="400">
                  <c:v>-1.0565278679743403E-14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34912"/>
        <c:axId val="83977344"/>
      </c:scatterChart>
      <c:valAx>
        <c:axId val="133334912"/>
        <c:scaling>
          <c:orientation val="minMax"/>
          <c:max val="2.0000000000000005E-3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in seconds</a:t>
                </a:r>
                <a:endParaRPr lang="en-US"/>
              </a:p>
            </c:rich>
          </c:tx>
          <c:overlay val="0"/>
        </c:title>
        <c:numFmt formatCode="0.0000" sourceLinked="0"/>
        <c:majorTickMark val="out"/>
        <c:minorTickMark val="none"/>
        <c:tickLblPos val="low"/>
        <c:crossAx val="83977344"/>
        <c:crosses val="autoZero"/>
        <c:crossBetween val="midCat"/>
      </c:valAx>
      <c:valAx>
        <c:axId val="83977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33334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Common-collector</a:t>
            </a:r>
            <a:r>
              <a:rPr lang="en-US" baseline="0"/>
              <a:t> amplifier distortion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Sheet1!$AD$130</c:f>
              <c:strCache>
                <c:ptCount val="1"/>
                <c:pt idx="0">
                  <c:v>VE (dyn.)</c:v>
                </c:pt>
              </c:strCache>
            </c:strRef>
          </c:tx>
          <c:marker>
            <c:symbol val="none"/>
          </c:marker>
          <c:xVal>
            <c:numRef>
              <c:f>Sheet1!$AC$131:$AC$531</c:f>
              <c:numCache>
                <c:formatCode>0.000000</c:formatCode>
                <c:ptCount val="40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</c:numCache>
            </c:numRef>
          </c:xVal>
          <c:yVal>
            <c:numRef>
              <c:f>Sheet1!$AD$131:$AD$531</c:f>
              <c:numCache>
                <c:formatCode>0.000</c:formatCode>
                <c:ptCount val="401"/>
                <c:pt idx="0">
                  <c:v>0</c:v>
                </c:pt>
                <c:pt idx="1">
                  <c:v>9.7953924585703067E-4</c:v>
                </c:pt>
                <c:pt idx="2">
                  <c:v>1.9608739073755932E-3</c:v>
                </c:pt>
                <c:pt idx="3">
                  <c:v>2.9429834057093651E-3</c:v>
                </c:pt>
                <c:pt idx="4">
                  <c:v>3.9248395804710734E-3</c:v>
                </c:pt>
                <c:pt idx="5">
                  <c:v>4.9054080947794065E-3</c:v>
                </c:pt>
                <c:pt idx="6">
                  <c:v>5.8836498573753837E-3</c:v>
                </c:pt>
                <c:pt idx="7">
                  <c:v>6.85852245805324E-3</c:v>
                </c:pt>
                <c:pt idx="8">
                  <c:v>7.8289816127482537E-3</c:v>
                </c:pt>
                <c:pt idx="9">
                  <c:v>8.7939826147678257E-3</c:v>
                </c:pt>
                <c:pt idx="10">
                  <c:v>9.752481788783629E-3</c:v>
                </c:pt>
                <c:pt idx="11">
                  <c:v>1.070343794434292E-2</c:v>
                </c:pt>
                <c:pt idx="12">
                  <c:v>1.1645813825799767E-2</c:v>
                </c:pt>
                <c:pt idx="13">
                  <c:v>1.2578577555713788E-2</c:v>
                </c:pt>
                <c:pt idx="14">
                  <c:v>1.3500704068900915E-2</c:v>
                </c:pt>
                <c:pt idx="15">
                  <c:v>1.4411176534473769E-2</c:v>
                </c:pt>
                <c:pt idx="16">
                  <c:v>1.5308987763334114E-2</c:v>
                </c:pt>
                <c:pt idx="17">
                  <c:v>1.6193141598733418E-2</c:v>
                </c:pt>
                <c:pt idx="18">
                  <c:v>1.706265428763365E-2</c:v>
                </c:pt>
                <c:pt idx="19">
                  <c:v>1.7916555830746361E-2</c:v>
                </c:pt>
                <c:pt idx="20">
                  <c:v>1.8753891309234549E-2</c:v>
                </c:pt>
                <c:pt idx="21">
                  <c:v>1.9573722186193576E-2</c:v>
                </c:pt>
                <c:pt idx="22">
                  <c:v>2.0375127581138242E-2</c:v>
                </c:pt>
                <c:pt idx="23">
                  <c:v>2.1157205515827227E-2</c:v>
                </c:pt>
                <c:pt idx="24">
                  <c:v>2.191907412986438E-2</c:v>
                </c:pt>
                <c:pt idx="25">
                  <c:v>2.2659872864613018E-2</c:v>
                </c:pt>
                <c:pt idx="26">
                  <c:v>2.3378763614053111E-2</c:v>
                </c:pt>
                <c:pt idx="27">
                  <c:v>2.407493184129883E-2</c:v>
                </c:pt>
                <c:pt idx="28">
                  <c:v>2.4747587659573522E-2</c:v>
                </c:pt>
                <c:pt idx="29">
                  <c:v>2.5395966876529896E-2</c:v>
                </c:pt>
                <c:pt idx="30">
                  <c:v>2.6019332000860484E-2</c:v>
                </c:pt>
                <c:pt idx="31">
                  <c:v>2.6616973210234929E-2</c:v>
                </c:pt>
                <c:pt idx="32">
                  <c:v>2.7188209279635611E-2</c:v>
                </c:pt>
                <c:pt idx="33">
                  <c:v>2.7732388469271396E-2</c:v>
                </c:pt>
                <c:pt idx="34">
                  <c:v>2.8248889371262464E-2</c:v>
                </c:pt>
                <c:pt idx="35">
                  <c:v>2.8737121714374148E-2</c:v>
                </c:pt>
                <c:pt idx="36">
                  <c:v>2.9196527126126526E-2</c:v>
                </c:pt>
                <c:pt idx="37">
                  <c:v>2.9626579851645296E-2</c:v>
                </c:pt>
                <c:pt idx="38">
                  <c:v>3.0026787428687585E-2</c:v>
                </c:pt>
                <c:pt idx="39">
                  <c:v>3.0396691318302027E-2</c:v>
                </c:pt>
                <c:pt idx="40">
                  <c:v>3.0735867490644164E-2</c:v>
                </c:pt>
                <c:pt idx="41">
                  <c:v>3.1043926965498292E-2</c:v>
                </c:pt>
                <c:pt idx="42">
                  <c:v>3.1320516307105306E-2</c:v>
                </c:pt>
                <c:pt idx="43">
                  <c:v>3.1565318072930948E-2</c:v>
                </c:pt>
                <c:pt idx="44">
                  <c:v>3.1778051216049596E-2</c:v>
                </c:pt>
                <c:pt idx="45">
                  <c:v>3.1958471440857061E-2</c:v>
                </c:pt>
                <c:pt idx="46">
                  <c:v>3.2106371511857468E-2</c:v>
                </c:pt>
                <c:pt idx="47">
                  <c:v>3.2221581515305853E-2</c:v>
                </c:pt>
                <c:pt idx="48">
                  <c:v>3.2303969073529615E-2</c:v>
                </c:pt>
                <c:pt idx="49">
                  <c:v>3.2353439511774384E-2</c:v>
                </c:pt>
                <c:pt idx="50">
                  <c:v>3.2369935977461073E-2</c:v>
                </c:pt>
                <c:pt idx="51">
                  <c:v>3.2353439511774384E-2</c:v>
                </c:pt>
                <c:pt idx="52">
                  <c:v>3.2303969073529615E-2</c:v>
                </c:pt>
                <c:pt idx="53">
                  <c:v>3.2221581515305853E-2</c:v>
                </c:pt>
                <c:pt idx="54">
                  <c:v>3.2106371511857468E-2</c:v>
                </c:pt>
                <c:pt idx="55">
                  <c:v>3.1958471440857061E-2</c:v>
                </c:pt>
                <c:pt idx="56">
                  <c:v>3.1778051216049596E-2</c:v>
                </c:pt>
                <c:pt idx="57">
                  <c:v>3.1565318072930948E-2</c:v>
                </c:pt>
                <c:pt idx="58">
                  <c:v>3.1320516307105306E-2</c:v>
                </c:pt>
                <c:pt idx="59">
                  <c:v>3.1043926965498292E-2</c:v>
                </c:pt>
                <c:pt idx="60">
                  <c:v>3.0735867490643831E-2</c:v>
                </c:pt>
                <c:pt idx="61">
                  <c:v>3.0396691318302027E-2</c:v>
                </c:pt>
                <c:pt idx="62">
                  <c:v>3.0026787428687585E-2</c:v>
                </c:pt>
                <c:pt idx="63">
                  <c:v>2.9626579851645296E-2</c:v>
                </c:pt>
                <c:pt idx="64">
                  <c:v>2.9196527126126526E-2</c:v>
                </c:pt>
                <c:pt idx="65">
                  <c:v>2.8737121714374148E-2</c:v>
                </c:pt>
                <c:pt idx="66">
                  <c:v>2.8248889371262131E-2</c:v>
                </c:pt>
                <c:pt idx="67">
                  <c:v>2.7732388469271396E-2</c:v>
                </c:pt>
                <c:pt idx="68">
                  <c:v>2.7188209279635611E-2</c:v>
                </c:pt>
                <c:pt idx="69">
                  <c:v>2.6616973210234929E-2</c:v>
                </c:pt>
                <c:pt idx="70">
                  <c:v>2.6019332000860484E-2</c:v>
                </c:pt>
                <c:pt idx="71">
                  <c:v>2.5395966876529119E-2</c:v>
                </c:pt>
                <c:pt idx="72">
                  <c:v>2.4747587659573522E-2</c:v>
                </c:pt>
                <c:pt idx="73">
                  <c:v>2.407493184129883E-2</c:v>
                </c:pt>
                <c:pt idx="74">
                  <c:v>2.3378763614053111E-2</c:v>
                </c:pt>
                <c:pt idx="75">
                  <c:v>2.2659872864612685E-2</c:v>
                </c:pt>
                <c:pt idx="76">
                  <c:v>2.191907412986438E-2</c:v>
                </c:pt>
                <c:pt idx="77">
                  <c:v>2.1157205515827227E-2</c:v>
                </c:pt>
                <c:pt idx="78">
                  <c:v>2.0375127581138242E-2</c:v>
                </c:pt>
                <c:pt idx="79">
                  <c:v>1.9573722186193576E-2</c:v>
                </c:pt>
                <c:pt idx="80">
                  <c:v>1.8753891309234216E-2</c:v>
                </c:pt>
                <c:pt idx="81">
                  <c:v>1.7916555830746361E-2</c:v>
                </c:pt>
                <c:pt idx="82">
                  <c:v>1.706265428763365E-2</c:v>
                </c:pt>
                <c:pt idx="83">
                  <c:v>1.6193141598733085E-2</c:v>
                </c:pt>
                <c:pt idx="84">
                  <c:v>1.5308987763334114E-2</c:v>
                </c:pt>
                <c:pt idx="85">
                  <c:v>1.4411176534473769E-2</c:v>
                </c:pt>
                <c:pt idx="86">
                  <c:v>1.3500704068900915E-2</c:v>
                </c:pt>
                <c:pt idx="87">
                  <c:v>1.2578577555713344E-2</c:v>
                </c:pt>
                <c:pt idx="88">
                  <c:v>1.1645813825799767E-2</c:v>
                </c:pt>
                <c:pt idx="89">
                  <c:v>1.0703437944342586E-2</c:v>
                </c:pt>
                <c:pt idx="90">
                  <c:v>9.752481788783407E-3</c:v>
                </c:pt>
                <c:pt idx="91">
                  <c:v>8.7939826147674927E-3</c:v>
                </c:pt>
                <c:pt idx="92">
                  <c:v>7.8289816127479206E-3</c:v>
                </c:pt>
                <c:pt idx="93">
                  <c:v>6.8585224580529625E-3</c:v>
                </c:pt>
                <c:pt idx="94">
                  <c:v>5.8836498573747176E-3</c:v>
                </c:pt>
                <c:pt idx="95">
                  <c:v>4.9054080947794065E-3</c:v>
                </c:pt>
                <c:pt idx="96">
                  <c:v>3.9248395804710734E-3</c:v>
                </c:pt>
                <c:pt idx="97">
                  <c:v>2.9429834057087545E-3</c:v>
                </c:pt>
                <c:pt idx="98">
                  <c:v>1.9608739073755932E-3</c:v>
                </c:pt>
                <c:pt idx="99">
                  <c:v>9.7953924585675312E-4</c:v>
                </c:pt>
                <c:pt idx="100">
                  <c:v>0</c:v>
                </c:pt>
                <c:pt idx="101">
                  <c:v>-9.767322169719761E-4</c:v>
                </c:pt>
                <c:pt idx="102">
                  <c:v>-1.9496561166041926E-3</c:v>
                </c:pt>
                <c:pt idx="103">
                  <c:v>-2.9177820653581987E-3</c:v>
                </c:pt>
                <c:pt idx="104">
                  <c:v>-3.8801333816283479E-3</c:v>
                </c:pt>
                <c:pt idx="105">
                  <c:v>-4.835747595460016E-3</c:v>
                </c:pt>
                <c:pt idx="106">
                  <c:v>-5.7836776667777312E-3</c:v>
                </c:pt>
                <c:pt idx="107">
                  <c:v>-6.7229931579348423E-3</c:v>
                </c:pt>
                <c:pt idx="108">
                  <c:v>-7.6527813564410407E-3</c:v>
                </c:pt>
                <c:pt idx="109">
                  <c:v>-8.5721483437845025E-3</c:v>
                </c:pt>
                <c:pt idx="110">
                  <c:v>-9.4802200063663911E-3</c:v>
                </c:pt>
                <c:pt idx="111">
                  <c:v>-1.0376142984725334E-2</c:v>
                </c:pt>
                <c:pt idx="112">
                  <c:v>-1.125908555738081E-2</c:v>
                </c:pt>
                <c:pt idx="113">
                  <c:v>-1.212823845586658E-2</c:v>
                </c:pt>
                <c:pt idx="114">
                  <c:v>-1.2982815607786247E-2</c:v>
                </c:pt>
                <c:pt idx="115">
                  <c:v>-1.3822054805015471E-2</c:v>
                </c:pt>
                <c:pt idx="116">
                  <c:v>-1.4645218294546403E-2</c:v>
                </c:pt>
                <c:pt idx="117">
                  <c:v>-1.5451593289840138E-2</c:v>
                </c:pt>
                <c:pt idx="118">
                  <c:v>-1.6240492401004336E-2</c:v>
                </c:pt>
                <c:pt idx="119">
                  <c:v>-1.7011253982573304E-2</c:v>
                </c:pt>
                <c:pt idx="120">
                  <c:v>-1.776324239818694E-2</c:v>
                </c:pt>
                <c:pt idx="121">
                  <c:v>-1.8495848201995124E-2</c:v>
                </c:pt>
                <c:pt idx="122">
                  <c:v>-1.9208488237201227E-2</c:v>
                </c:pt>
                <c:pt idx="123">
                  <c:v>-1.9900605652734216E-2</c:v>
                </c:pt>
                <c:pt idx="124">
                  <c:v>-2.0571669839665907E-2</c:v>
                </c:pt>
                <c:pt idx="125">
                  <c:v>-2.1221176289602683E-2</c:v>
                </c:pt>
                <c:pt idx="126">
                  <c:v>-2.1848646377910397E-2</c:v>
                </c:pt>
                <c:pt idx="127">
                  <c:v>-2.2453627075256E-2</c:v>
                </c:pt>
                <c:pt idx="128">
                  <c:v>-2.3035690591554137E-2</c:v>
                </c:pt>
                <c:pt idx="129">
                  <c:v>-2.3594433957001171E-2</c:v>
                </c:pt>
                <c:pt idx="130">
                  <c:v>-2.4129478545449279E-2</c:v>
                </c:pt>
                <c:pt idx="131">
                  <c:v>-2.4640469545876398E-2</c:v>
                </c:pt>
                <c:pt idx="132">
                  <c:v>-2.5127075388221065E-2</c:v>
                </c:pt>
                <c:pt idx="133">
                  <c:v>-2.5588987130253316E-2</c:v>
                </c:pt>
                <c:pt idx="134">
                  <c:v>-2.602591781254221E-2</c:v>
                </c:pt>
                <c:pt idx="135">
                  <c:v>-2.6437601788875054E-2</c:v>
                </c:pt>
                <c:pt idx="136">
                  <c:v>-2.6823794039726789E-2</c:v>
                </c:pt>
                <c:pt idx="137">
                  <c:v>-2.7184269476535128E-2</c:v>
                </c:pt>
                <c:pt idx="138">
                  <c:v>-2.7518822244613994E-2</c:v>
                </c:pt>
                <c:pt idx="139">
                  <c:v>-2.7827265032543957E-2</c:v>
                </c:pt>
                <c:pt idx="140">
                  <c:v>-2.8109428395793945E-2</c:v>
                </c:pt>
                <c:pt idx="141">
                  <c:v>-2.8365160102156395E-2</c:v>
                </c:pt>
                <c:pt idx="142">
                  <c:v>-2.8594324506335256E-2</c:v>
                </c:pt>
                <c:pt idx="143">
                  <c:v>-2.8796801960698504E-2</c:v>
                </c:pt>
                <c:pt idx="144">
                  <c:v>-2.8972488268791952E-2</c:v>
                </c:pt>
                <c:pt idx="145">
                  <c:v>-2.9121294187740288E-2</c:v>
                </c:pt>
                <c:pt idx="146">
                  <c:v>-2.9243144985110991E-2</c:v>
                </c:pt>
                <c:pt idx="147">
                  <c:v>-2.9337980055203217E-2</c:v>
                </c:pt>
                <c:pt idx="148">
                  <c:v>-2.9405752599062973E-2</c:v>
                </c:pt>
                <c:pt idx="149">
                  <c:v>-2.9446429371810079E-2</c:v>
                </c:pt>
                <c:pt idx="150">
                  <c:v>-2.9459990500105449E-2</c:v>
                </c:pt>
                <c:pt idx="151">
                  <c:v>-2.9446429371810079E-2</c:v>
                </c:pt>
                <c:pt idx="152">
                  <c:v>-2.9405752599062973E-2</c:v>
                </c:pt>
                <c:pt idx="153">
                  <c:v>-2.933798005520305E-2</c:v>
                </c:pt>
                <c:pt idx="154">
                  <c:v>-2.9243144985110991E-2</c:v>
                </c:pt>
                <c:pt idx="155">
                  <c:v>-2.9121294187740288E-2</c:v>
                </c:pt>
                <c:pt idx="156">
                  <c:v>-2.8972488268791952E-2</c:v>
                </c:pt>
                <c:pt idx="157">
                  <c:v>-2.8796801960698504E-2</c:v>
                </c:pt>
                <c:pt idx="158">
                  <c:v>-2.8594324506335256E-2</c:v>
                </c:pt>
                <c:pt idx="159">
                  <c:v>-2.8365160102156173E-2</c:v>
                </c:pt>
                <c:pt idx="160">
                  <c:v>-2.8109428395793945E-2</c:v>
                </c:pt>
                <c:pt idx="161">
                  <c:v>-2.7827265032543791E-2</c:v>
                </c:pt>
                <c:pt idx="162">
                  <c:v>-2.7518822244613828E-2</c:v>
                </c:pt>
                <c:pt idx="163">
                  <c:v>-2.7184269476535128E-2</c:v>
                </c:pt>
                <c:pt idx="164">
                  <c:v>-2.6823794039726567E-2</c:v>
                </c:pt>
                <c:pt idx="165">
                  <c:v>-2.6437601788874665E-2</c:v>
                </c:pt>
                <c:pt idx="166">
                  <c:v>-2.602591781254221E-2</c:v>
                </c:pt>
                <c:pt idx="167">
                  <c:v>-2.5588987130253094E-2</c:v>
                </c:pt>
                <c:pt idx="168">
                  <c:v>-2.5127075388220621E-2</c:v>
                </c:pt>
                <c:pt idx="169">
                  <c:v>-2.4640469545876176E-2</c:v>
                </c:pt>
                <c:pt idx="170">
                  <c:v>-2.4129478545449057E-2</c:v>
                </c:pt>
                <c:pt idx="171">
                  <c:v>-2.3594433957001171E-2</c:v>
                </c:pt>
                <c:pt idx="172">
                  <c:v>-2.3035690591553692E-2</c:v>
                </c:pt>
                <c:pt idx="173">
                  <c:v>-2.2453627075255778E-2</c:v>
                </c:pt>
                <c:pt idx="174">
                  <c:v>-2.1848646377910175E-2</c:v>
                </c:pt>
                <c:pt idx="175">
                  <c:v>-2.1221176289602239E-2</c:v>
                </c:pt>
                <c:pt idx="176">
                  <c:v>-2.0571669839665685E-2</c:v>
                </c:pt>
                <c:pt idx="177">
                  <c:v>-1.9900605652733772E-2</c:v>
                </c:pt>
                <c:pt idx="178">
                  <c:v>-1.9208488237200783E-2</c:v>
                </c:pt>
                <c:pt idx="179">
                  <c:v>-1.849584820199468E-2</c:v>
                </c:pt>
                <c:pt idx="180">
                  <c:v>-1.7763242398186496E-2</c:v>
                </c:pt>
                <c:pt idx="181">
                  <c:v>-1.701125398257286E-2</c:v>
                </c:pt>
                <c:pt idx="182">
                  <c:v>-1.624049240100367E-2</c:v>
                </c:pt>
                <c:pt idx="183">
                  <c:v>-1.5451593289839638E-2</c:v>
                </c:pt>
                <c:pt idx="184">
                  <c:v>-1.4645218294545903E-2</c:v>
                </c:pt>
                <c:pt idx="185">
                  <c:v>-1.3822054805014972E-2</c:v>
                </c:pt>
                <c:pt idx="186">
                  <c:v>-1.2982815607785525E-2</c:v>
                </c:pt>
                <c:pt idx="187">
                  <c:v>-1.2128238455866303E-2</c:v>
                </c:pt>
                <c:pt idx="188">
                  <c:v>-1.1259085557380311E-2</c:v>
                </c:pt>
                <c:pt idx="189">
                  <c:v>-1.0376142984724834E-2</c:v>
                </c:pt>
                <c:pt idx="190">
                  <c:v>-9.4802200063658915E-3</c:v>
                </c:pt>
                <c:pt idx="191">
                  <c:v>-8.5721483437839474E-3</c:v>
                </c:pt>
                <c:pt idx="192">
                  <c:v>-7.6527813564407632E-3</c:v>
                </c:pt>
                <c:pt idx="193">
                  <c:v>-6.7229931579342317E-3</c:v>
                </c:pt>
                <c:pt idx="194">
                  <c:v>-5.7836776667771761E-3</c:v>
                </c:pt>
                <c:pt idx="195">
                  <c:v>-4.8357475954594609E-3</c:v>
                </c:pt>
                <c:pt idx="196">
                  <c:v>-3.8801333816277928E-3</c:v>
                </c:pt>
                <c:pt idx="197">
                  <c:v>-2.9177820653576436E-3</c:v>
                </c:pt>
                <c:pt idx="198">
                  <c:v>-1.9496561166033044E-3</c:v>
                </c:pt>
                <c:pt idx="199">
                  <c:v>-9.7673221697169854E-4</c:v>
                </c:pt>
                <c:pt idx="200">
                  <c:v>0</c:v>
                </c:pt>
                <c:pt idx="201">
                  <c:v>9.7953924585764129E-4</c:v>
                </c:pt>
                <c:pt idx="202">
                  <c:v>1.9608739073762038E-3</c:v>
                </c:pt>
                <c:pt idx="203">
                  <c:v>2.9429834057096982E-3</c:v>
                </c:pt>
                <c:pt idx="204">
                  <c:v>3.9248395804717395E-3</c:v>
                </c:pt>
                <c:pt idx="205">
                  <c:v>4.9054080947797396E-3</c:v>
                </c:pt>
                <c:pt idx="206">
                  <c:v>5.8836498573756613E-3</c:v>
                </c:pt>
                <c:pt idx="207">
                  <c:v>6.8585224580535731E-3</c:v>
                </c:pt>
                <c:pt idx="208">
                  <c:v>7.8289816127484757E-3</c:v>
                </c:pt>
                <c:pt idx="209">
                  <c:v>8.7939826147681588E-3</c:v>
                </c:pt>
                <c:pt idx="210">
                  <c:v>9.7524817887840731E-3</c:v>
                </c:pt>
                <c:pt idx="211">
                  <c:v>1.0703437944343253E-2</c:v>
                </c:pt>
                <c:pt idx="212">
                  <c:v>1.16458138258001E-2</c:v>
                </c:pt>
                <c:pt idx="213">
                  <c:v>1.2578577555714454E-2</c:v>
                </c:pt>
                <c:pt idx="214">
                  <c:v>1.3500704068901248E-2</c:v>
                </c:pt>
                <c:pt idx="215">
                  <c:v>1.4411176534474213E-2</c:v>
                </c:pt>
                <c:pt idx="216">
                  <c:v>1.5308987763334447E-2</c:v>
                </c:pt>
                <c:pt idx="217">
                  <c:v>1.6193141598733751E-2</c:v>
                </c:pt>
                <c:pt idx="218">
                  <c:v>1.7062654287634094E-2</c:v>
                </c:pt>
                <c:pt idx="219">
                  <c:v>1.7916555830746805E-2</c:v>
                </c:pt>
                <c:pt idx="220">
                  <c:v>1.8753891309234993E-2</c:v>
                </c:pt>
                <c:pt idx="221">
                  <c:v>1.9573722186193909E-2</c:v>
                </c:pt>
                <c:pt idx="222">
                  <c:v>2.0375127581138686E-2</c:v>
                </c:pt>
                <c:pt idx="223">
                  <c:v>2.1157205515827671E-2</c:v>
                </c:pt>
                <c:pt idx="224">
                  <c:v>2.1919074129864713E-2</c:v>
                </c:pt>
                <c:pt idx="225">
                  <c:v>2.2659872864613018E-2</c:v>
                </c:pt>
                <c:pt idx="226">
                  <c:v>2.3378763614053555E-2</c:v>
                </c:pt>
                <c:pt idx="227">
                  <c:v>2.4074931841299163E-2</c:v>
                </c:pt>
                <c:pt idx="228">
                  <c:v>2.4747587659573855E-2</c:v>
                </c:pt>
                <c:pt idx="229">
                  <c:v>2.5395966876529896E-2</c:v>
                </c:pt>
                <c:pt idx="230">
                  <c:v>2.6019332000861262E-2</c:v>
                </c:pt>
                <c:pt idx="231">
                  <c:v>2.6616973210235262E-2</c:v>
                </c:pt>
                <c:pt idx="232">
                  <c:v>2.7188209279635611E-2</c:v>
                </c:pt>
                <c:pt idx="233">
                  <c:v>2.7732388469271396E-2</c:v>
                </c:pt>
                <c:pt idx="234">
                  <c:v>2.8248889371262464E-2</c:v>
                </c:pt>
                <c:pt idx="235">
                  <c:v>2.8737121714374481E-2</c:v>
                </c:pt>
                <c:pt idx="236">
                  <c:v>2.9196527126126526E-2</c:v>
                </c:pt>
                <c:pt idx="237">
                  <c:v>2.962657985164574E-2</c:v>
                </c:pt>
                <c:pt idx="238">
                  <c:v>3.0026787428687585E-2</c:v>
                </c:pt>
                <c:pt idx="239">
                  <c:v>3.0396691318302027E-2</c:v>
                </c:pt>
                <c:pt idx="240">
                  <c:v>3.0735867490644164E-2</c:v>
                </c:pt>
                <c:pt idx="241">
                  <c:v>3.1043926965498292E-2</c:v>
                </c:pt>
                <c:pt idx="242">
                  <c:v>3.1320516307105306E-2</c:v>
                </c:pt>
                <c:pt idx="243">
                  <c:v>3.1565318072930948E-2</c:v>
                </c:pt>
                <c:pt idx="244">
                  <c:v>3.1778051216049596E-2</c:v>
                </c:pt>
                <c:pt idx="245">
                  <c:v>3.1958471440857061E-2</c:v>
                </c:pt>
                <c:pt idx="246">
                  <c:v>3.2106371511857468E-2</c:v>
                </c:pt>
                <c:pt idx="247">
                  <c:v>3.2221581515305853E-2</c:v>
                </c:pt>
                <c:pt idx="248">
                  <c:v>3.2303969073530059E-2</c:v>
                </c:pt>
                <c:pt idx="249">
                  <c:v>3.2353439511774384E-2</c:v>
                </c:pt>
                <c:pt idx="250">
                  <c:v>3.2369935977461073E-2</c:v>
                </c:pt>
                <c:pt idx="251">
                  <c:v>3.2353439511774384E-2</c:v>
                </c:pt>
                <c:pt idx="252">
                  <c:v>3.2303969073529615E-2</c:v>
                </c:pt>
                <c:pt idx="253">
                  <c:v>3.2221581515305853E-2</c:v>
                </c:pt>
                <c:pt idx="254">
                  <c:v>3.2106371511857468E-2</c:v>
                </c:pt>
                <c:pt idx="255">
                  <c:v>3.1958471440857061E-2</c:v>
                </c:pt>
                <c:pt idx="256">
                  <c:v>3.1778051216049263E-2</c:v>
                </c:pt>
                <c:pt idx="257">
                  <c:v>3.1565318072930504E-2</c:v>
                </c:pt>
                <c:pt idx="258">
                  <c:v>3.1320516307105306E-2</c:v>
                </c:pt>
                <c:pt idx="259">
                  <c:v>3.1043926965498292E-2</c:v>
                </c:pt>
                <c:pt idx="260">
                  <c:v>3.0735867490643831E-2</c:v>
                </c:pt>
                <c:pt idx="261">
                  <c:v>3.0396691318301583E-2</c:v>
                </c:pt>
                <c:pt idx="262">
                  <c:v>3.0026787428687141E-2</c:v>
                </c:pt>
                <c:pt idx="263">
                  <c:v>2.9626579851644963E-2</c:v>
                </c:pt>
                <c:pt idx="264">
                  <c:v>2.9196527126126193E-2</c:v>
                </c:pt>
                <c:pt idx="265">
                  <c:v>2.8737121714374148E-2</c:v>
                </c:pt>
                <c:pt idx="266">
                  <c:v>2.8248889371262131E-2</c:v>
                </c:pt>
                <c:pt idx="267">
                  <c:v>2.7732388469271063E-2</c:v>
                </c:pt>
                <c:pt idx="268">
                  <c:v>2.7188209279635278E-2</c:v>
                </c:pt>
                <c:pt idx="269">
                  <c:v>2.6616973210234041E-2</c:v>
                </c:pt>
                <c:pt idx="270">
                  <c:v>2.6019332000860484E-2</c:v>
                </c:pt>
                <c:pt idx="271">
                  <c:v>2.5395966876529119E-2</c:v>
                </c:pt>
                <c:pt idx="272">
                  <c:v>2.4747587659573078E-2</c:v>
                </c:pt>
                <c:pt idx="273">
                  <c:v>2.4074931841298386E-2</c:v>
                </c:pt>
                <c:pt idx="274">
                  <c:v>2.3378763614052778E-2</c:v>
                </c:pt>
                <c:pt idx="275">
                  <c:v>2.2659872864612352E-2</c:v>
                </c:pt>
                <c:pt idx="276">
                  <c:v>2.1919074129863936E-2</c:v>
                </c:pt>
                <c:pt idx="277">
                  <c:v>2.1157205515826893E-2</c:v>
                </c:pt>
                <c:pt idx="278">
                  <c:v>2.0375127581137908E-2</c:v>
                </c:pt>
                <c:pt idx="279">
                  <c:v>1.9573722186193243E-2</c:v>
                </c:pt>
                <c:pt idx="280">
                  <c:v>1.8753891309233883E-2</c:v>
                </c:pt>
                <c:pt idx="281">
                  <c:v>1.7916555830746028E-2</c:v>
                </c:pt>
                <c:pt idx="282">
                  <c:v>1.7062654287633316E-2</c:v>
                </c:pt>
                <c:pt idx="283">
                  <c:v>1.6193141598732641E-2</c:v>
                </c:pt>
                <c:pt idx="284">
                  <c:v>1.5308987763333781E-2</c:v>
                </c:pt>
                <c:pt idx="285">
                  <c:v>1.4411176534473102E-2</c:v>
                </c:pt>
                <c:pt idx="286">
                  <c:v>1.3500704068900582E-2</c:v>
                </c:pt>
                <c:pt idx="287">
                  <c:v>1.2578577555713011E-2</c:v>
                </c:pt>
                <c:pt idx="288">
                  <c:v>1.1645813825799434E-2</c:v>
                </c:pt>
                <c:pt idx="289">
                  <c:v>1.0703437944342253E-2</c:v>
                </c:pt>
                <c:pt idx="290">
                  <c:v>9.7524817887827409E-3</c:v>
                </c:pt>
                <c:pt idx="291">
                  <c:v>8.7939826147668265E-3</c:v>
                </c:pt>
                <c:pt idx="292">
                  <c:v>7.8289816127475875E-3</c:v>
                </c:pt>
                <c:pt idx="293">
                  <c:v>6.8585224580526294E-3</c:v>
                </c:pt>
                <c:pt idx="294">
                  <c:v>5.8836498573747176E-3</c:v>
                </c:pt>
                <c:pt idx="295">
                  <c:v>4.905408094779129E-3</c:v>
                </c:pt>
                <c:pt idx="296">
                  <c:v>3.9248395804704628E-3</c:v>
                </c:pt>
                <c:pt idx="297">
                  <c:v>2.9429834057084769E-3</c:v>
                </c:pt>
                <c:pt idx="298">
                  <c:v>1.9608739073749826E-3</c:v>
                </c:pt>
                <c:pt idx="299">
                  <c:v>9.7953924585642005E-4</c:v>
                </c:pt>
                <c:pt idx="300">
                  <c:v>-6.6613381477509392E-16</c:v>
                </c:pt>
                <c:pt idx="301">
                  <c:v>-9.7673221697225365E-4</c:v>
                </c:pt>
                <c:pt idx="302">
                  <c:v>-1.9496561166044701E-3</c:v>
                </c:pt>
                <c:pt idx="303">
                  <c:v>-2.9177820653585318E-3</c:v>
                </c:pt>
                <c:pt idx="304">
                  <c:v>-3.8801333816286254E-3</c:v>
                </c:pt>
                <c:pt idx="305">
                  <c:v>-4.8357475954602935E-3</c:v>
                </c:pt>
                <c:pt idx="306">
                  <c:v>-5.7836776667780088E-3</c:v>
                </c:pt>
                <c:pt idx="307">
                  <c:v>-6.722993157935675E-3</c:v>
                </c:pt>
                <c:pt idx="308">
                  <c:v>-7.652781356442151E-3</c:v>
                </c:pt>
                <c:pt idx="309">
                  <c:v>-8.5721483437847801E-3</c:v>
                </c:pt>
                <c:pt idx="310">
                  <c:v>-9.4802200063666686E-3</c:v>
                </c:pt>
                <c:pt idx="311">
                  <c:v>-1.0376142984725889E-2</c:v>
                </c:pt>
                <c:pt idx="312">
                  <c:v>-1.125908555738131E-2</c:v>
                </c:pt>
                <c:pt idx="313">
                  <c:v>-1.212823845586708E-2</c:v>
                </c:pt>
                <c:pt idx="314">
                  <c:v>-1.2982815607786524E-2</c:v>
                </c:pt>
                <c:pt idx="315">
                  <c:v>-1.3822054805015971E-2</c:v>
                </c:pt>
                <c:pt idx="316">
                  <c:v>-1.4645218294546902E-2</c:v>
                </c:pt>
                <c:pt idx="317">
                  <c:v>-1.545159328984036E-2</c:v>
                </c:pt>
                <c:pt idx="318">
                  <c:v>-1.6240492401004614E-2</c:v>
                </c:pt>
                <c:pt idx="319">
                  <c:v>-1.7011253982573304E-2</c:v>
                </c:pt>
                <c:pt idx="320">
                  <c:v>-1.7763242398187162E-2</c:v>
                </c:pt>
                <c:pt idx="321">
                  <c:v>-1.8495848201995402E-2</c:v>
                </c:pt>
                <c:pt idx="322">
                  <c:v>-1.9208488237201671E-2</c:v>
                </c:pt>
                <c:pt idx="323">
                  <c:v>-1.9900605652734438E-2</c:v>
                </c:pt>
                <c:pt idx="324">
                  <c:v>-2.0571669839666351E-2</c:v>
                </c:pt>
                <c:pt idx="325">
                  <c:v>-2.1221176289602905E-2</c:v>
                </c:pt>
                <c:pt idx="326">
                  <c:v>-2.1848646377910841E-2</c:v>
                </c:pt>
                <c:pt idx="327">
                  <c:v>-2.2453627075256444E-2</c:v>
                </c:pt>
                <c:pt idx="328">
                  <c:v>-2.3035690591554137E-2</c:v>
                </c:pt>
                <c:pt idx="329">
                  <c:v>-2.3594433957001781E-2</c:v>
                </c:pt>
                <c:pt idx="330">
                  <c:v>-2.4129478545449501E-2</c:v>
                </c:pt>
                <c:pt idx="331">
                  <c:v>-2.464046954587662E-2</c:v>
                </c:pt>
                <c:pt idx="332">
                  <c:v>-2.5127075388221287E-2</c:v>
                </c:pt>
                <c:pt idx="333">
                  <c:v>-2.5588987130253538E-2</c:v>
                </c:pt>
                <c:pt idx="334">
                  <c:v>-2.6025917812542376E-2</c:v>
                </c:pt>
                <c:pt idx="335">
                  <c:v>-2.6437601788875276E-2</c:v>
                </c:pt>
                <c:pt idx="336">
                  <c:v>-2.6823794039726956E-2</c:v>
                </c:pt>
                <c:pt idx="337">
                  <c:v>-2.718426947653535E-2</c:v>
                </c:pt>
                <c:pt idx="338">
                  <c:v>-2.7518822244614216E-2</c:v>
                </c:pt>
                <c:pt idx="339">
                  <c:v>-2.7827265032544179E-2</c:v>
                </c:pt>
                <c:pt idx="340">
                  <c:v>-2.8109428395794112E-2</c:v>
                </c:pt>
                <c:pt idx="341">
                  <c:v>-2.8365160102156395E-2</c:v>
                </c:pt>
                <c:pt idx="342">
                  <c:v>-2.8594324506335422E-2</c:v>
                </c:pt>
                <c:pt idx="343">
                  <c:v>-2.8796801960698504E-2</c:v>
                </c:pt>
                <c:pt idx="344">
                  <c:v>-2.8972488268792118E-2</c:v>
                </c:pt>
                <c:pt idx="345">
                  <c:v>-2.9121294187740288E-2</c:v>
                </c:pt>
                <c:pt idx="346">
                  <c:v>-2.9243144985110991E-2</c:v>
                </c:pt>
                <c:pt idx="347">
                  <c:v>-2.9337980055203217E-2</c:v>
                </c:pt>
                <c:pt idx="348">
                  <c:v>-2.9405752599062973E-2</c:v>
                </c:pt>
                <c:pt idx="349">
                  <c:v>-2.9446429371810079E-2</c:v>
                </c:pt>
                <c:pt idx="350">
                  <c:v>-2.9459990500105449E-2</c:v>
                </c:pt>
                <c:pt idx="351">
                  <c:v>-2.9446429371810079E-2</c:v>
                </c:pt>
                <c:pt idx="352">
                  <c:v>-2.9405752599062807E-2</c:v>
                </c:pt>
                <c:pt idx="353">
                  <c:v>-2.933798005520305E-2</c:v>
                </c:pt>
                <c:pt idx="354">
                  <c:v>-2.9243144985110991E-2</c:v>
                </c:pt>
                <c:pt idx="355">
                  <c:v>-2.9121294187740066E-2</c:v>
                </c:pt>
                <c:pt idx="356">
                  <c:v>-2.8972488268791952E-2</c:v>
                </c:pt>
                <c:pt idx="357">
                  <c:v>-2.8796801960698504E-2</c:v>
                </c:pt>
                <c:pt idx="358">
                  <c:v>-2.8594324506335034E-2</c:v>
                </c:pt>
                <c:pt idx="359">
                  <c:v>-2.8365160102156173E-2</c:v>
                </c:pt>
                <c:pt idx="360">
                  <c:v>-2.8109428395793723E-2</c:v>
                </c:pt>
                <c:pt idx="361">
                  <c:v>-2.7827265032543791E-2</c:v>
                </c:pt>
                <c:pt idx="362">
                  <c:v>-2.7518822244613828E-2</c:v>
                </c:pt>
                <c:pt idx="363">
                  <c:v>-2.7184269476534739E-2</c:v>
                </c:pt>
                <c:pt idx="364">
                  <c:v>-2.6823794039726567E-2</c:v>
                </c:pt>
                <c:pt idx="365">
                  <c:v>-2.6437601788874665E-2</c:v>
                </c:pt>
                <c:pt idx="366">
                  <c:v>-2.6025917812541766E-2</c:v>
                </c:pt>
                <c:pt idx="367">
                  <c:v>-2.5588987130252927E-2</c:v>
                </c:pt>
                <c:pt idx="368">
                  <c:v>-2.5127075388220621E-2</c:v>
                </c:pt>
                <c:pt idx="369">
                  <c:v>-2.4640469545876009E-2</c:v>
                </c:pt>
                <c:pt idx="370">
                  <c:v>-2.4129478545448835E-2</c:v>
                </c:pt>
                <c:pt idx="371">
                  <c:v>-2.3594433957000727E-2</c:v>
                </c:pt>
                <c:pt idx="372">
                  <c:v>-2.3035690591553304E-2</c:v>
                </c:pt>
                <c:pt idx="373">
                  <c:v>-2.2453627075255611E-2</c:v>
                </c:pt>
                <c:pt idx="374">
                  <c:v>-2.1848646377909509E-2</c:v>
                </c:pt>
                <c:pt idx="375">
                  <c:v>-2.1221176289601795E-2</c:v>
                </c:pt>
                <c:pt idx="376">
                  <c:v>-2.0571669839665241E-2</c:v>
                </c:pt>
                <c:pt idx="377">
                  <c:v>-1.990060565273355E-2</c:v>
                </c:pt>
                <c:pt idx="378">
                  <c:v>-1.9208488237200561E-2</c:v>
                </c:pt>
                <c:pt idx="379">
                  <c:v>-1.8495848201994014E-2</c:v>
                </c:pt>
                <c:pt idx="380">
                  <c:v>-1.7763242398186219E-2</c:v>
                </c:pt>
                <c:pt idx="381">
                  <c:v>-1.7011253982572361E-2</c:v>
                </c:pt>
                <c:pt idx="382">
                  <c:v>-1.6240492401003115E-2</c:v>
                </c:pt>
                <c:pt idx="383">
                  <c:v>-1.5451593289839138E-2</c:v>
                </c:pt>
                <c:pt idx="384">
                  <c:v>-1.4645218294545403E-2</c:v>
                </c:pt>
                <c:pt idx="385">
                  <c:v>-1.3822054805014472E-2</c:v>
                </c:pt>
                <c:pt idx="386">
                  <c:v>-1.2982815607785247E-2</c:v>
                </c:pt>
                <c:pt idx="387">
                  <c:v>-1.2128238455865803E-2</c:v>
                </c:pt>
                <c:pt idx="388">
                  <c:v>-1.1259085557379755E-2</c:v>
                </c:pt>
                <c:pt idx="389">
                  <c:v>-1.0376142984724557E-2</c:v>
                </c:pt>
                <c:pt idx="390">
                  <c:v>-9.4802200063653919E-3</c:v>
                </c:pt>
                <c:pt idx="391">
                  <c:v>-8.5721483437834478E-3</c:v>
                </c:pt>
                <c:pt idx="392">
                  <c:v>-7.6527813564404856E-3</c:v>
                </c:pt>
                <c:pt idx="393">
                  <c:v>-6.7229931579337321E-3</c:v>
                </c:pt>
                <c:pt idx="394">
                  <c:v>-5.783677666776621E-3</c:v>
                </c:pt>
                <c:pt idx="395">
                  <c:v>-4.8357475954594609E-3</c:v>
                </c:pt>
                <c:pt idx="396">
                  <c:v>-3.8801333816275152E-3</c:v>
                </c:pt>
                <c:pt idx="397">
                  <c:v>-2.9177820653573661E-3</c:v>
                </c:pt>
                <c:pt idx="398">
                  <c:v>-1.9496561166033044E-3</c:v>
                </c:pt>
                <c:pt idx="399">
                  <c:v>-9.7673221697108792E-4</c:v>
                </c:pt>
                <c:pt idx="400">
                  <c:v>5.5511151231257827E-16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Sheet1!$AE$130</c:f>
              <c:strCache>
                <c:ptCount val="1"/>
                <c:pt idx="0">
                  <c:v>Sine ref.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Sheet1!$AC$131:$AC$531</c:f>
              <c:numCache>
                <c:formatCode>0.000000</c:formatCode>
                <c:ptCount val="40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</c:numCache>
            </c:numRef>
          </c:xVal>
          <c:yVal>
            <c:numRef>
              <c:f>Sheet1!$AE$131:$AE$531</c:f>
              <c:numCache>
                <c:formatCode>0.000</c:formatCode>
                <c:ptCount val="401"/>
                <c:pt idx="0">
                  <c:v>0</c:v>
                </c:pt>
                <c:pt idx="1">
                  <c:v>9.7814260151686907E-4</c:v>
                </c:pt>
                <c:pt idx="2">
                  <c:v>1.9553198943786285E-3</c:v>
                </c:pt>
                <c:pt idx="3">
                  <c:v>2.9305675225732683E-3</c:v>
                </c:pt>
                <c:pt idx="4">
                  <c:v>3.902923034434833E-3</c:v>
                </c:pt>
                <c:pt idx="5">
                  <c:v>4.8714268324670179E-3</c:v>
                </c:pt>
                <c:pt idx="6">
                  <c:v>5.835123120350047E-3</c:v>
                </c:pt>
                <c:pt idx="7">
                  <c:v>6.7930608461962434E-3</c:v>
                </c:pt>
                <c:pt idx="8">
                  <c:v>7.7442946411234188E-3</c:v>
                </c:pt>
                <c:pt idx="9">
                  <c:v>8.6878857522198292E-3</c:v>
                </c:pt>
                <c:pt idx="10">
                  <c:v>9.6229029689799545E-3</c:v>
                </c:pt>
                <c:pt idx="11">
                  <c:v>1.0548423542296853E-2</c:v>
                </c:pt>
                <c:pt idx="12">
                  <c:v>1.146353409510411E-2</c:v>
                </c:pt>
                <c:pt idx="13">
                  <c:v>1.2367331523768746E-2</c:v>
                </c:pt>
                <c:pt idx="14">
                  <c:v>1.3258923889345452E-2</c:v>
                </c:pt>
                <c:pt idx="15">
                  <c:v>1.4137431297812652E-2</c:v>
                </c:pt>
                <c:pt idx="16">
                  <c:v>1.5001986768421679E-2</c:v>
                </c:pt>
                <c:pt idx="17">
                  <c:v>1.5851737089302084E-2</c:v>
                </c:pt>
                <c:pt idx="18">
                  <c:v>1.6685843659478762E-2</c:v>
                </c:pt>
                <c:pt idx="19">
                  <c:v>1.7503483316469847E-2</c:v>
                </c:pt>
                <c:pt idx="20">
                  <c:v>1.8303849148648733E-2</c:v>
                </c:pt>
                <c:pt idx="21">
                  <c:v>1.9086151291568383E-2</c:v>
                </c:pt>
                <c:pt idx="22">
                  <c:v>1.9849617707462235E-2</c:v>
                </c:pt>
                <c:pt idx="23">
                  <c:v>2.0593494947152204E-2</c:v>
                </c:pt>
                <c:pt idx="24">
                  <c:v>2.1317048893612113E-2</c:v>
                </c:pt>
                <c:pt idx="25">
                  <c:v>2.2019565486452525E-2</c:v>
                </c:pt>
                <c:pt idx="26">
                  <c:v>2.2700351426612173E-2</c:v>
                </c:pt>
                <c:pt idx="27">
                  <c:v>2.3358734860560393E-2</c:v>
                </c:pt>
                <c:pt idx="28">
                  <c:v>2.3994066043335475E-2</c:v>
                </c:pt>
                <c:pt idx="29">
                  <c:v>2.4605717979764487E-2</c:v>
                </c:pt>
                <c:pt idx="30">
                  <c:v>2.51930870432318E-2</c:v>
                </c:pt>
                <c:pt idx="31">
                  <c:v>2.5755593571385706E-2</c:v>
                </c:pt>
                <c:pt idx="32">
                  <c:v>2.6292682438195148E-2</c:v>
                </c:pt>
                <c:pt idx="33">
                  <c:v>2.680382360179211E-2</c:v>
                </c:pt>
                <c:pt idx="34">
                  <c:v>2.7288512627558947E-2</c:v>
                </c:pt>
                <c:pt idx="35">
                  <c:v>2.7746271185944436E-2</c:v>
                </c:pt>
                <c:pt idx="36">
                  <c:v>2.8176647524517318E-2</c:v>
                </c:pt>
                <c:pt idx="37">
                  <c:v>2.8579216913791377E-2</c:v>
                </c:pt>
                <c:pt idx="38">
                  <c:v>2.89535820663822E-2</c:v>
                </c:pt>
                <c:pt idx="39">
                  <c:v>2.9299373529081827E-2</c:v>
                </c:pt>
                <c:pt idx="40">
                  <c:v>2.9616250047464484E-2</c:v>
                </c:pt>
                <c:pt idx="41">
                  <c:v>2.9903898902663494E-2</c:v>
                </c:pt>
                <c:pt idx="42">
                  <c:v>3.0162036219987046E-2</c:v>
                </c:pt>
                <c:pt idx="43">
                  <c:v>3.0390407249068229E-2</c:v>
                </c:pt>
                <c:pt idx="44">
                  <c:v>3.0588786615272916E-2</c:v>
                </c:pt>
                <c:pt idx="45">
                  <c:v>3.0756978542117293E-2</c:v>
                </c:pt>
                <c:pt idx="46">
                  <c:v>3.0894817044475616E-2</c:v>
                </c:pt>
                <c:pt idx="47">
                  <c:v>3.1002166092387509E-2</c:v>
                </c:pt>
                <c:pt idx="48">
                  <c:v>3.1078919745303087E-2</c:v>
                </c:pt>
                <c:pt idx="49">
                  <c:v>3.1125002256633501E-2</c:v>
                </c:pt>
                <c:pt idx="50">
                  <c:v>3.1140368148503683E-2</c:v>
                </c:pt>
                <c:pt idx="51">
                  <c:v>3.1125002256633498E-2</c:v>
                </c:pt>
                <c:pt idx="52">
                  <c:v>3.107891974530308E-2</c:v>
                </c:pt>
                <c:pt idx="53">
                  <c:v>3.1002166092387498E-2</c:v>
                </c:pt>
                <c:pt idx="54">
                  <c:v>3.0894817044475602E-2</c:v>
                </c:pt>
                <c:pt idx="55">
                  <c:v>3.0756978542117272E-2</c:v>
                </c:pt>
                <c:pt idx="56">
                  <c:v>3.0588786615272895E-2</c:v>
                </c:pt>
                <c:pt idx="57">
                  <c:v>3.0390407249068205E-2</c:v>
                </c:pt>
                <c:pt idx="58">
                  <c:v>3.0162036219987018E-2</c:v>
                </c:pt>
                <c:pt idx="59">
                  <c:v>2.9903898902663463E-2</c:v>
                </c:pt>
                <c:pt idx="60">
                  <c:v>2.9616250047464449E-2</c:v>
                </c:pt>
                <c:pt idx="61">
                  <c:v>2.9299373529081785E-2</c:v>
                </c:pt>
                <c:pt idx="62">
                  <c:v>2.8953582066382155E-2</c:v>
                </c:pt>
                <c:pt idx="63">
                  <c:v>2.8579216913791328E-2</c:v>
                </c:pt>
                <c:pt idx="64">
                  <c:v>2.8176647524517262E-2</c:v>
                </c:pt>
                <c:pt idx="65">
                  <c:v>2.7746271185944384E-2</c:v>
                </c:pt>
                <c:pt idx="66">
                  <c:v>2.7288512627558888E-2</c:v>
                </c:pt>
                <c:pt idx="67">
                  <c:v>2.6803823601792055E-2</c:v>
                </c:pt>
                <c:pt idx="68">
                  <c:v>2.6292682438195086E-2</c:v>
                </c:pt>
                <c:pt idx="69">
                  <c:v>2.5755593571385644E-2</c:v>
                </c:pt>
                <c:pt idx="70">
                  <c:v>2.519308704323173E-2</c:v>
                </c:pt>
                <c:pt idx="71">
                  <c:v>2.4605717979764411E-2</c:v>
                </c:pt>
                <c:pt idx="72">
                  <c:v>2.3994066043335399E-2</c:v>
                </c:pt>
                <c:pt idx="73">
                  <c:v>2.3358734860560313E-2</c:v>
                </c:pt>
                <c:pt idx="74">
                  <c:v>2.2700351426612093E-2</c:v>
                </c:pt>
                <c:pt idx="75">
                  <c:v>2.2019565486452442E-2</c:v>
                </c:pt>
                <c:pt idx="76">
                  <c:v>2.1317048893612019E-2</c:v>
                </c:pt>
                <c:pt idx="77">
                  <c:v>2.0593494947152111E-2</c:v>
                </c:pt>
                <c:pt idx="78">
                  <c:v>1.9849617707462134E-2</c:v>
                </c:pt>
                <c:pt idx="79">
                  <c:v>1.9086151291568286E-2</c:v>
                </c:pt>
                <c:pt idx="80">
                  <c:v>1.8303849148648622E-2</c:v>
                </c:pt>
                <c:pt idx="81">
                  <c:v>1.750348331646974E-2</c:v>
                </c:pt>
                <c:pt idx="82">
                  <c:v>1.6685843659478644E-2</c:v>
                </c:pt>
                <c:pt idx="83">
                  <c:v>1.5851737089301956E-2</c:v>
                </c:pt>
                <c:pt idx="84">
                  <c:v>1.5001986768421556E-2</c:v>
                </c:pt>
                <c:pt idx="85">
                  <c:v>1.413743129781252E-2</c:v>
                </c:pt>
                <c:pt idx="86">
                  <c:v>1.3258923889345322E-2</c:v>
                </c:pt>
                <c:pt idx="87">
                  <c:v>1.2367331523768607E-2</c:v>
                </c:pt>
                <c:pt idx="88">
                  <c:v>1.1463534095103964E-2</c:v>
                </c:pt>
                <c:pt idx="89">
                  <c:v>1.0548423542296707E-2</c:v>
                </c:pt>
                <c:pt idx="90">
                  <c:v>9.6229029689798001E-3</c:v>
                </c:pt>
                <c:pt idx="91">
                  <c:v>8.6878857522196765E-3</c:v>
                </c:pt>
                <c:pt idx="92">
                  <c:v>7.7442946411232592E-3</c:v>
                </c:pt>
                <c:pt idx="93">
                  <c:v>6.7930608461960881E-3</c:v>
                </c:pt>
                <c:pt idx="94">
                  <c:v>5.8351231203498831E-3</c:v>
                </c:pt>
                <c:pt idx="95">
                  <c:v>4.8714268324668445E-3</c:v>
                </c:pt>
                <c:pt idx="96">
                  <c:v>3.9029230344346639E-3</c:v>
                </c:pt>
                <c:pt idx="97">
                  <c:v>2.9305675225730905E-3</c:v>
                </c:pt>
                <c:pt idx="98">
                  <c:v>1.9553198943784559E-3</c:v>
                </c:pt>
                <c:pt idx="99">
                  <c:v>9.7814260151668779E-4</c:v>
                </c:pt>
                <c:pt idx="100">
                  <c:v>-1.8979226340488433E-16</c:v>
                </c:pt>
                <c:pt idx="101">
                  <c:v>-9.7814260151705317E-4</c:v>
                </c:pt>
                <c:pt idx="102">
                  <c:v>-1.9553198943788211E-3</c:v>
                </c:pt>
                <c:pt idx="103">
                  <c:v>-2.9305675225734544E-3</c:v>
                </c:pt>
                <c:pt idx="104">
                  <c:v>-3.9029230344350269E-3</c:v>
                </c:pt>
                <c:pt idx="105">
                  <c:v>-4.8714268324672062E-3</c:v>
                </c:pt>
                <c:pt idx="106">
                  <c:v>-5.8351231203502421E-3</c:v>
                </c:pt>
                <c:pt idx="107">
                  <c:v>-6.7930608461964446E-3</c:v>
                </c:pt>
                <c:pt idx="108">
                  <c:v>-7.7442946411236139E-3</c:v>
                </c:pt>
                <c:pt idx="109">
                  <c:v>-8.6878857522200287E-3</c:v>
                </c:pt>
                <c:pt idx="110">
                  <c:v>-9.622902968980147E-3</c:v>
                </c:pt>
                <c:pt idx="111">
                  <c:v>-1.054842354229705E-2</c:v>
                </c:pt>
                <c:pt idx="112">
                  <c:v>-1.1463534095104302E-2</c:v>
                </c:pt>
                <c:pt idx="113">
                  <c:v>-1.2367331523768944E-2</c:v>
                </c:pt>
                <c:pt idx="114">
                  <c:v>-1.3258923889345652E-2</c:v>
                </c:pt>
                <c:pt idx="115">
                  <c:v>-1.4137431297812846E-2</c:v>
                </c:pt>
                <c:pt idx="116">
                  <c:v>-1.5001986768421875E-2</c:v>
                </c:pt>
                <c:pt idx="117">
                  <c:v>-1.5851737089302275E-2</c:v>
                </c:pt>
                <c:pt idx="118">
                  <c:v>-1.6685843659478949E-2</c:v>
                </c:pt>
                <c:pt idx="119">
                  <c:v>-1.7503483316470045E-2</c:v>
                </c:pt>
                <c:pt idx="120">
                  <c:v>-1.830384914864892E-2</c:v>
                </c:pt>
                <c:pt idx="121">
                  <c:v>-1.9086151291568577E-2</c:v>
                </c:pt>
                <c:pt idx="122">
                  <c:v>-1.9849617707462415E-2</c:v>
                </c:pt>
                <c:pt idx="123">
                  <c:v>-2.0593494947152388E-2</c:v>
                </c:pt>
                <c:pt idx="124">
                  <c:v>-2.1317048893612283E-2</c:v>
                </c:pt>
                <c:pt idx="125">
                  <c:v>-2.2019565486452702E-2</c:v>
                </c:pt>
                <c:pt idx="126">
                  <c:v>-2.2700351426612347E-2</c:v>
                </c:pt>
                <c:pt idx="127">
                  <c:v>-2.3358734860560556E-2</c:v>
                </c:pt>
                <c:pt idx="128">
                  <c:v>-2.3994066043335635E-2</c:v>
                </c:pt>
                <c:pt idx="129">
                  <c:v>-2.4605717979764637E-2</c:v>
                </c:pt>
                <c:pt idx="130">
                  <c:v>-2.5193087043231938E-2</c:v>
                </c:pt>
                <c:pt idx="131">
                  <c:v>-2.5755593571385849E-2</c:v>
                </c:pt>
                <c:pt idx="132">
                  <c:v>-2.629268243819528E-2</c:v>
                </c:pt>
                <c:pt idx="133">
                  <c:v>-2.6803823601792232E-2</c:v>
                </c:pt>
                <c:pt idx="134">
                  <c:v>-2.7288512627559072E-2</c:v>
                </c:pt>
                <c:pt idx="135">
                  <c:v>-2.7746271185944551E-2</c:v>
                </c:pt>
                <c:pt idx="136">
                  <c:v>-2.8176647524517418E-2</c:v>
                </c:pt>
                <c:pt idx="137">
                  <c:v>-2.8579216913791481E-2</c:v>
                </c:pt>
                <c:pt idx="138">
                  <c:v>-2.8953582066382294E-2</c:v>
                </c:pt>
                <c:pt idx="139">
                  <c:v>-2.929937352908191E-2</c:v>
                </c:pt>
                <c:pt idx="140">
                  <c:v>-2.961625004746456E-2</c:v>
                </c:pt>
                <c:pt idx="141">
                  <c:v>-2.9903898902663567E-2</c:v>
                </c:pt>
                <c:pt idx="142">
                  <c:v>-3.0162036219987108E-2</c:v>
                </c:pt>
                <c:pt idx="143">
                  <c:v>-3.0390407249068281E-2</c:v>
                </c:pt>
                <c:pt idx="144">
                  <c:v>-3.0588786615272964E-2</c:v>
                </c:pt>
                <c:pt idx="145">
                  <c:v>-3.0756978542117331E-2</c:v>
                </c:pt>
                <c:pt idx="146">
                  <c:v>-3.0894817044475647E-2</c:v>
                </c:pt>
                <c:pt idx="147">
                  <c:v>-3.1002166092387533E-2</c:v>
                </c:pt>
                <c:pt idx="148">
                  <c:v>-3.1078919745303104E-2</c:v>
                </c:pt>
                <c:pt idx="149">
                  <c:v>-3.1125002256633508E-2</c:v>
                </c:pt>
                <c:pt idx="150">
                  <c:v>-3.1140368148503683E-2</c:v>
                </c:pt>
                <c:pt idx="151">
                  <c:v>-3.1125002256633491E-2</c:v>
                </c:pt>
                <c:pt idx="152">
                  <c:v>-3.1078919745303062E-2</c:v>
                </c:pt>
                <c:pt idx="153">
                  <c:v>-3.1002166092387477E-2</c:v>
                </c:pt>
                <c:pt idx="154">
                  <c:v>-3.0894817044475574E-2</c:v>
                </c:pt>
                <c:pt idx="155">
                  <c:v>-3.0756978542117234E-2</c:v>
                </c:pt>
                <c:pt idx="156">
                  <c:v>-3.0588786615272846E-2</c:v>
                </c:pt>
                <c:pt idx="157">
                  <c:v>-3.0390407249068153E-2</c:v>
                </c:pt>
                <c:pt idx="158">
                  <c:v>-3.0162036219986952E-2</c:v>
                </c:pt>
                <c:pt idx="159">
                  <c:v>-2.9903898902663394E-2</c:v>
                </c:pt>
                <c:pt idx="160">
                  <c:v>-2.9616250047464373E-2</c:v>
                </c:pt>
                <c:pt idx="161">
                  <c:v>-2.9299373529081709E-2</c:v>
                </c:pt>
                <c:pt idx="162">
                  <c:v>-2.8953582066382062E-2</c:v>
                </c:pt>
                <c:pt idx="163">
                  <c:v>-2.8579216913791231E-2</c:v>
                </c:pt>
                <c:pt idx="164">
                  <c:v>-2.8176647524517165E-2</c:v>
                </c:pt>
                <c:pt idx="165">
                  <c:v>-2.7746271185944266E-2</c:v>
                </c:pt>
                <c:pt idx="166">
                  <c:v>-2.7288512627558773E-2</c:v>
                </c:pt>
                <c:pt idx="167">
                  <c:v>-2.680382360179193E-2</c:v>
                </c:pt>
                <c:pt idx="168">
                  <c:v>-2.6292682438194947E-2</c:v>
                </c:pt>
                <c:pt idx="169">
                  <c:v>-2.5755593571385498E-2</c:v>
                </c:pt>
                <c:pt idx="170">
                  <c:v>-2.5193087043231588E-2</c:v>
                </c:pt>
                <c:pt idx="171">
                  <c:v>-2.4605717979764269E-2</c:v>
                </c:pt>
                <c:pt idx="172">
                  <c:v>-2.399406604333524E-2</c:v>
                </c:pt>
                <c:pt idx="173">
                  <c:v>-2.335873486056015E-2</c:v>
                </c:pt>
                <c:pt idx="174">
                  <c:v>-2.2700351426611927E-2</c:v>
                </c:pt>
                <c:pt idx="175">
                  <c:v>-2.2019565486452258E-2</c:v>
                </c:pt>
                <c:pt idx="176">
                  <c:v>-2.1317048893611839E-2</c:v>
                </c:pt>
                <c:pt idx="177">
                  <c:v>-2.0593494947151927E-2</c:v>
                </c:pt>
                <c:pt idx="178">
                  <c:v>-1.9849617707461957E-2</c:v>
                </c:pt>
                <c:pt idx="179">
                  <c:v>-1.9086151291568081E-2</c:v>
                </c:pt>
                <c:pt idx="180">
                  <c:v>-1.8303849148648424E-2</c:v>
                </c:pt>
                <c:pt idx="181">
                  <c:v>-1.7503483316469538E-2</c:v>
                </c:pt>
                <c:pt idx="182">
                  <c:v>-1.6685843659478426E-2</c:v>
                </c:pt>
                <c:pt idx="183">
                  <c:v>-1.5851737089301744E-2</c:v>
                </c:pt>
                <c:pt idx="184">
                  <c:v>-1.5001986768421341E-2</c:v>
                </c:pt>
                <c:pt idx="185">
                  <c:v>-1.4137431297812314E-2</c:v>
                </c:pt>
                <c:pt idx="186">
                  <c:v>-1.3258923889345086E-2</c:v>
                </c:pt>
                <c:pt idx="187">
                  <c:v>-1.2367331523768382E-2</c:v>
                </c:pt>
                <c:pt idx="188">
                  <c:v>-1.1463534095103747E-2</c:v>
                </c:pt>
                <c:pt idx="189">
                  <c:v>-1.0548423542296464E-2</c:v>
                </c:pt>
                <c:pt idx="190">
                  <c:v>-9.6229029689795659E-3</c:v>
                </c:pt>
                <c:pt idx="191">
                  <c:v>-8.6878857522194423E-3</c:v>
                </c:pt>
                <c:pt idx="192">
                  <c:v>-7.7442946411230345E-3</c:v>
                </c:pt>
                <c:pt idx="193">
                  <c:v>-6.7930608461958357E-3</c:v>
                </c:pt>
                <c:pt idx="194">
                  <c:v>-5.8351231203496428E-3</c:v>
                </c:pt>
                <c:pt idx="195">
                  <c:v>-4.8714268324666155E-3</c:v>
                </c:pt>
                <c:pt idx="196">
                  <c:v>-3.9029230344344336E-3</c:v>
                </c:pt>
                <c:pt idx="197">
                  <c:v>-2.9305675225728737E-3</c:v>
                </c:pt>
                <c:pt idx="198">
                  <c:v>-1.9553198943782391E-3</c:v>
                </c:pt>
                <c:pt idx="199">
                  <c:v>-9.7814260151645664E-4</c:v>
                </c:pt>
                <c:pt idx="200">
                  <c:v>4.0724272978078678E-16</c:v>
                </c:pt>
                <c:pt idx="201">
                  <c:v>9.7814260151727066E-4</c:v>
                </c:pt>
                <c:pt idx="202">
                  <c:v>1.9553198943790518E-3</c:v>
                </c:pt>
                <c:pt idx="203">
                  <c:v>2.9305675225736847E-3</c:v>
                </c:pt>
                <c:pt idx="204">
                  <c:v>3.902923034435242E-3</c:v>
                </c:pt>
                <c:pt idx="205">
                  <c:v>4.8714268324674204E-3</c:v>
                </c:pt>
                <c:pt idx="206">
                  <c:v>5.8351231203504694E-3</c:v>
                </c:pt>
                <c:pt idx="207">
                  <c:v>6.7930608461966571E-3</c:v>
                </c:pt>
                <c:pt idx="208">
                  <c:v>7.7442946411238238E-3</c:v>
                </c:pt>
                <c:pt idx="209">
                  <c:v>8.6878857522202507E-3</c:v>
                </c:pt>
                <c:pt idx="210">
                  <c:v>9.6229029689803691E-3</c:v>
                </c:pt>
                <c:pt idx="211">
                  <c:v>1.0548423542297257E-2</c:v>
                </c:pt>
                <c:pt idx="212">
                  <c:v>1.1463534095104531E-2</c:v>
                </c:pt>
                <c:pt idx="213">
                  <c:v>1.2367331523769155E-2</c:v>
                </c:pt>
                <c:pt idx="214">
                  <c:v>1.3258923889345849E-2</c:v>
                </c:pt>
                <c:pt idx="215">
                  <c:v>1.4137431297813041E-2</c:v>
                </c:pt>
                <c:pt idx="216">
                  <c:v>1.500198676842208E-2</c:v>
                </c:pt>
                <c:pt idx="217">
                  <c:v>1.5851737089302473E-2</c:v>
                </c:pt>
                <c:pt idx="218">
                  <c:v>1.6685843659479133E-2</c:v>
                </c:pt>
                <c:pt idx="219">
                  <c:v>1.7503483316470236E-2</c:v>
                </c:pt>
                <c:pt idx="220">
                  <c:v>1.8303849148649104E-2</c:v>
                </c:pt>
                <c:pt idx="221">
                  <c:v>1.9086151291568747E-2</c:v>
                </c:pt>
                <c:pt idx="222">
                  <c:v>1.9849617707462582E-2</c:v>
                </c:pt>
                <c:pt idx="223">
                  <c:v>2.0593494947152562E-2</c:v>
                </c:pt>
                <c:pt idx="224">
                  <c:v>2.1317048893612453E-2</c:v>
                </c:pt>
                <c:pt idx="225">
                  <c:v>2.2019565486452855E-2</c:v>
                </c:pt>
                <c:pt idx="226">
                  <c:v>2.2700351426612506E-2</c:v>
                </c:pt>
                <c:pt idx="227">
                  <c:v>2.3358734860560709E-2</c:v>
                </c:pt>
                <c:pt idx="228">
                  <c:v>2.3994066043335774E-2</c:v>
                </c:pt>
                <c:pt idx="229">
                  <c:v>2.4605717979764768E-2</c:v>
                </c:pt>
                <c:pt idx="230">
                  <c:v>2.5193087043232084E-2</c:v>
                </c:pt>
                <c:pt idx="231">
                  <c:v>2.5755593571385973E-2</c:v>
                </c:pt>
                <c:pt idx="232">
                  <c:v>2.6292682438195398E-2</c:v>
                </c:pt>
                <c:pt idx="233">
                  <c:v>2.680382360179236E-2</c:v>
                </c:pt>
                <c:pt idx="234">
                  <c:v>2.7288512627559176E-2</c:v>
                </c:pt>
                <c:pt idx="235">
                  <c:v>2.7746271185944648E-2</c:v>
                </c:pt>
                <c:pt idx="236">
                  <c:v>2.8176647524517512E-2</c:v>
                </c:pt>
                <c:pt idx="237">
                  <c:v>2.8579216913791568E-2</c:v>
                </c:pt>
                <c:pt idx="238">
                  <c:v>2.8953582066382374E-2</c:v>
                </c:pt>
                <c:pt idx="239">
                  <c:v>2.9299373529081983E-2</c:v>
                </c:pt>
                <c:pt idx="240">
                  <c:v>2.9616250047464637E-2</c:v>
                </c:pt>
                <c:pt idx="241">
                  <c:v>2.9903898902663626E-2</c:v>
                </c:pt>
                <c:pt idx="242">
                  <c:v>3.016203621998716E-2</c:v>
                </c:pt>
                <c:pt idx="243">
                  <c:v>3.0390407249068337E-2</c:v>
                </c:pt>
                <c:pt idx="244">
                  <c:v>3.0588786615273006E-2</c:v>
                </c:pt>
                <c:pt idx="245">
                  <c:v>3.0756978542117366E-2</c:v>
                </c:pt>
                <c:pt idx="246">
                  <c:v>3.0894817044475675E-2</c:v>
                </c:pt>
                <c:pt idx="247">
                  <c:v>3.1002166092387557E-2</c:v>
                </c:pt>
                <c:pt idx="248">
                  <c:v>3.1078919745303118E-2</c:v>
                </c:pt>
                <c:pt idx="249">
                  <c:v>3.1125002256633515E-2</c:v>
                </c:pt>
                <c:pt idx="250">
                  <c:v>3.1140368148503683E-2</c:v>
                </c:pt>
                <c:pt idx="251">
                  <c:v>3.1125002256633484E-2</c:v>
                </c:pt>
                <c:pt idx="252">
                  <c:v>3.1078919745303048E-2</c:v>
                </c:pt>
                <c:pt idx="253">
                  <c:v>3.1002166092387456E-2</c:v>
                </c:pt>
                <c:pt idx="254">
                  <c:v>3.0894817044475543E-2</c:v>
                </c:pt>
                <c:pt idx="255">
                  <c:v>3.0756978542117196E-2</c:v>
                </c:pt>
                <c:pt idx="256">
                  <c:v>3.0588786615272801E-2</c:v>
                </c:pt>
                <c:pt idx="257">
                  <c:v>3.0390407249068097E-2</c:v>
                </c:pt>
                <c:pt idx="258">
                  <c:v>3.01620362199869E-2</c:v>
                </c:pt>
                <c:pt idx="259">
                  <c:v>2.9903898902663335E-2</c:v>
                </c:pt>
                <c:pt idx="260">
                  <c:v>2.9616250047464307E-2</c:v>
                </c:pt>
                <c:pt idx="261">
                  <c:v>2.9299373529081633E-2</c:v>
                </c:pt>
                <c:pt idx="262">
                  <c:v>2.8953582066381971E-2</c:v>
                </c:pt>
                <c:pt idx="263">
                  <c:v>2.8579216913791134E-2</c:v>
                </c:pt>
                <c:pt idx="264">
                  <c:v>2.8176647524517061E-2</c:v>
                </c:pt>
                <c:pt idx="265">
                  <c:v>2.7746271185944169E-2</c:v>
                </c:pt>
                <c:pt idx="266">
                  <c:v>2.7288512627558666E-2</c:v>
                </c:pt>
                <c:pt idx="267">
                  <c:v>2.6803823601791819E-2</c:v>
                </c:pt>
                <c:pt idx="268">
                  <c:v>2.6292682438194843E-2</c:v>
                </c:pt>
                <c:pt idx="269">
                  <c:v>2.5755593571385363E-2</c:v>
                </c:pt>
                <c:pt idx="270">
                  <c:v>2.5193087043231446E-2</c:v>
                </c:pt>
                <c:pt idx="271">
                  <c:v>2.460571797976412E-2</c:v>
                </c:pt>
                <c:pt idx="272">
                  <c:v>2.3994066043335101E-2</c:v>
                </c:pt>
                <c:pt idx="273">
                  <c:v>2.3358734860560004E-2</c:v>
                </c:pt>
                <c:pt idx="274">
                  <c:v>2.2700351426611778E-2</c:v>
                </c:pt>
                <c:pt idx="275">
                  <c:v>2.2019565486452126E-2</c:v>
                </c:pt>
                <c:pt idx="276">
                  <c:v>2.1317048893611662E-2</c:v>
                </c:pt>
                <c:pt idx="277">
                  <c:v>2.0593494947151746E-2</c:v>
                </c:pt>
                <c:pt idx="278">
                  <c:v>1.9849617707461766E-2</c:v>
                </c:pt>
                <c:pt idx="279">
                  <c:v>1.9086151291567911E-2</c:v>
                </c:pt>
                <c:pt idx="280">
                  <c:v>1.8303849148648247E-2</c:v>
                </c:pt>
                <c:pt idx="281">
                  <c:v>1.7503483316469358E-2</c:v>
                </c:pt>
                <c:pt idx="282">
                  <c:v>1.6685843659478262E-2</c:v>
                </c:pt>
                <c:pt idx="283">
                  <c:v>1.5851737089301536E-2</c:v>
                </c:pt>
                <c:pt idx="284">
                  <c:v>1.5001986768421125E-2</c:v>
                </c:pt>
                <c:pt idx="285">
                  <c:v>1.4137431297812095E-2</c:v>
                </c:pt>
                <c:pt idx="286">
                  <c:v>1.325892388934489E-2</c:v>
                </c:pt>
                <c:pt idx="287">
                  <c:v>1.2367331523768184E-2</c:v>
                </c:pt>
                <c:pt idx="288">
                  <c:v>1.1463534095103546E-2</c:v>
                </c:pt>
                <c:pt idx="289">
                  <c:v>1.0548423542296285E-2</c:v>
                </c:pt>
                <c:pt idx="290">
                  <c:v>9.6229029689793334E-3</c:v>
                </c:pt>
                <c:pt idx="291">
                  <c:v>8.6878857522192064E-3</c:v>
                </c:pt>
                <c:pt idx="292">
                  <c:v>7.7442946411227977E-3</c:v>
                </c:pt>
                <c:pt idx="293">
                  <c:v>6.7930608461956223E-3</c:v>
                </c:pt>
                <c:pt idx="294">
                  <c:v>5.8351231203494294E-3</c:v>
                </c:pt>
                <c:pt idx="295">
                  <c:v>4.8714268324664012E-3</c:v>
                </c:pt>
                <c:pt idx="296">
                  <c:v>3.9029230344342185E-3</c:v>
                </c:pt>
                <c:pt idx="297">
                  <c:v>2.9305675225726022E-3</c:v>
                </c:pt>
                <c:pt idx="298">
                  <c:v>1.9553198943779667E-3</c:v>
                </c:pt>
                <c:pt idx="299">
                  <c:v>9.7814260151621161E-4</c:v>
                </c:pt>
                <c:pt idx="300">
                  <c:v>-6.5235139912770728E-16</c:v>
                </c:pt>
                <c:pt idx="301">
                  <c:v>-9.7814260151751569E-4</c:v>
                </c:pt>
                <c:pt idx="302">
                  <c:v>-1.9553198943792686E-3</c:v>
                </c:pt>
                <c:pt idx="303">
                  <c:v>-2.9305675225739011E-3</c:v>
                </c:pt>
                <c:pt idx="304">
                  <c:v>-3.9029230344355126E-3</c:v>
                </c:pt>
                <c:pt idx="305">
                  <c:v>-4.8714268324676901E-3</c:v>
                </c:pt>
                <c:pt idx="306">
                  <c:v>-5.8351231203507097E-3</c:v>
                </c:pt>
                <c:pt idx="307">
                  <c:v>-6.7930608461968965E-3</c:v>
                </c:pt>
                <c:pt idx="308">
                  <c:v>-7.7442946411240615E-3</c:v>
                </c:pt>
                <c:pt idx="309">
                  <c:v>-8.6878857522204606E-3</c:v>
                </c:pt>
                <c:pt idx="310">
                  <c:v>-9.6229029689805737E-3</c:v>
                </c:pt>
                <c:pt idx="311">
                  <c:v>-1.0548423542297512E-2</c:v>
                </c:pt>
                <c:pt idx="312">
                  <c:v>-1.1463534095104758E-2</c:v>
                </c:pt>
                <c:pt idx="313">
                  <c:v>-1.2367331523769381E-2</c:v>
                </c:pt>
                <c:pt idx="314">
                  <c:v>-1.325892388934607E-2</c:v>
                </c:pt>
                <c:pt idx="315">
                  <c:v>-1.4137431297813257E-2</c:v>
                </c:pt>
                <c:pt idx="316">
                  <c:v>-1.5001986768422269E-2</c:v>
                </c:pt>
                <c:pt idx="317">
                  <c:v>-1.5851737089302705E-2</c:v>
                </c:pt>
                <c:pt idx="318">
                  <c:v>-1.6685843659479366E-2</c:v>
                </c:pt>
                <c:pt idx="319">
                  <c:v>-1.750348331647044E-2</c:v>
                </c:pt>
                <c:pt idx="320">
                  <c:v>-1.8303849148649302E-2</c:v>
                </c:pt>
                <c:pt idx="321">
                  <c:v>-1.9086151291568942E-2</c:v>
                </c:pt>
                <c:pt idx="322">
                  <c:v>-1.9849617707462772E-2</c:v>
                </c:pt>
                <c:pt idx="323">
                  <c:v>-2.0593494947152725E-2</c:v>
                </c:pt>
                <c:pt idx="324">
                  <c:v>-2.1317048893612654E-2</c:v>
                </c:pt>
                <c:pt idx="325">
                  <c:v>-2.2019565486453049E-2</c:v>
                </c:pt>
                <c:pt idx="326">
                  <c:v>-2.2700351426612669E-2</c:v>
                </c:pt>
                <c:pt idx="327">
                  <c:v>-2.3358734860560868E-2</c:v>
                </c:pt>
                <c:pt idx="328">
                  <c:v>-2.399406604333593E-2</c:v>
                </c:pt>
                <c:pt idx="329">
                  <c:v>-2.4605717979764918E-2</c:v>
                </c:pt>
                <c:pt idx="330">
                  <c:v>-2.5193087043232212E-2</c:v>
                </c:pt>
                <c:pt idx="331">
                  <c:v>-2.5755593571386126E-2</c:v>
                </c:pt>
                <c:pt idx="332">
                  <c:v>-2.6292682438195544E-2</c:v>
                </c:pt>
                <c:pt idx="333">
                  <c:v>-2.6803823601792485E-2</c:v>
                </c:pt>
                <c:pt idx="334">
                  <c:v>-2.7288512627559294E-2</c:v>
                </c:pt>
                <c:pt idx="335">
                  <c:v>-2.7746271185944759E-2</c:v>
                </c:pt>
                <c:pt idx="336">
                  <c:v>-2.8176647524517616E-2</c:v>
                </c:pt>
                <c:pt idx="337">
                  <c:v>-2.8579216913791654E-2</c:v>
                </c:pt>
                <c:pt idx="338">
                  <c:v>-2.8953582066382474E-2</c:v>
                </c:pt>
                <c:pt idx="339">
                  <c:v>-2.9299373529082073E-2</c:v>
                </c:pt>
                <c:pt idx="340">
                  <c:v>-2.9616250047464709E-2</c:v>
                </c:pt>
                <c:pt idx="341">
                  <c:v>-2.9903898902663695E-2</c:v>
                </c:pt>
                <c:pt idx="342">
                  <c:v>-3.0162036219987219E-2</c:v>
                </c:pt>
                <c:pt idx="343">
                  <c:v>-3.0390407249068385E-2</c:v>
                </c:pt>
                <c:pt idx="344">
                  <c:v>-3.0588786615273048E-2</c:v>
                </c:pt>
                <c:pt idx="345">
                  <c:v>-3.0756978542117407E-2</c:v>
                </c:pt>
                <c:pt idx="346">
                  <c:v>-3.0894817044475709E-2</c:v>
                </c:pt>
                <c:pt idx="347">
                  <c:v>-3.1002166092387578E-2</c:v>
                </c:pt>
                <c:pt idx="348">
                  <c:v>-3.1078919745303132E-2</c:v>
                </c:pt>
                <c:pt idx="349">
                  <c:v>-3.1125002256633526E-2</c:v>
                </c:pt>
                <c:pt idx="350">
                  <c:v>-3.1140368148503683E-2</c:v>
                </c:pt>
                <c:pt idx="351">
                  <c:v>-3.1125002256633477E-2</c:v>
                </c:pt>
                <c:pt idx="352">
                  <c:v>-3.1078919745303031E-2</c:v>
                </c:pt>
                <c:pt idx="353">
                  <c:v>-3.1002166092387429E-2</c:v>
                </c:pt>
                <c:pt idx="354">
                  <c:v>-3.0894817044475512E-2</c:v>
                </c:pt>
                <c:pt idx="355">
                  <c:v>-3.0756978542117161E-2</c:v>
                </c:pt>
                <c:pt idx="356">
                  <c:v>-3.058878661527276E-2</c:v>
                </c:pt>
                <c:pt idx="357">
                  <c:v>-3.0390407249068052E-2</c:v>
                </c:pt>
                <c:pt idx="358">
                  <c:v>-3.0162036219986844E-2</c:v>
                </c:pt>
                <c:pt idx="359">
                  <c:v>-2.9903898902663258E-2</c:v>
                </c:pt>
                <c:pt idx="360">
                  <c:v>-2.961625004746422E-2</c:v>
                </c:pt>
                <c:pt idx="361">
                  <c:v>-2.9299373529081543E-2</c:v>
                </c:pt>
                <c:pt idx="362">
                  <c:v>-2.8953582066381892E-2</c:v>
                </c:pt>
                <c:pt idx="363">
                  <c:v>-2.8579216913791047E-2</c:v>
                </c:pt>
                <c:pt idx="364">
                  <c:v>-2.8176647524516967E-2</c:v>
                </c:pt>
                <c:pt idx="365">
                  <c:v>-2.7746271185944069E-2</c:v>
                </c:pt>
                <c:pt idx="366">
                  <c:v>-2.7288512627558534E-2</c:v>
                </c:pt>
                <c:pt idx="367">
                  <c:v>-2.680382360179168E-2</c:v>
                </c:pt>
                <c:pt idx="368">
                  <c:v>-2.6292682438194697E-2</c:v>
                </c:pt>
                <c:pt idx="369">
                  <c:v>-2.5755593571385238E-2</c:v>
                </c:pt>
                <c:pt idx="370">
                  <c:v>-2.5193087043231317E-2</c:v>
                </c:pt>
                <c:pt idx="371">
                  <c:v>-2.4605717979763984E-2</c:v>
                </c:pt>
                <c:pt idx="372">
                  <c:v>-2.3994066043334924E-2</c:v>
                </c:pt>
                <c:pt idx="373">
                  <c:v>-2.3358734860559824E-2</c:v>
                </c:pt>
                <c:pt idx="374">
                  <c:v>-2.270035142661159E-2</c:v>
                </c:pt>
                <c:pt idx="375">
                  <c:v>-2.2019565486451932E-2</c:v>
                </c:pt>
                <c:pt idx="376">
                  <c:v>-2.1317048893611502E-2</c:v>
                </c:pt>
                <c:pt idx="377">
                  <c:v>-2.0593494947151583E-2</c:v>
                </c:pt>
                <c:pt idx="378">
                  <c:v>-1.98496177074616E-2</c:v>
                </c:pt>
                <c:pt idx="379">
                  <c:v>-1.9086151291567696E-2</c:v>
                </c:pt>
                <c:pt idx="380">
                  <c:v>-1.8303849148648028E-2</c:v>
                </c:pt>
                <c:pt idx="381">
                  <c:v>-1.7503483316469132E-2</c:v>
                </c:pt>
                <c:pt idx="382">
                  <c:v>-1.6685843659478033E-2</c:v>
                </c:pt>
                <c:pt idx="383">
                  <c:v>-1.5851737089301349E-2</c:v>
                </c:pt>
                <c:pt idx="384">
                  <c:v>-1.5001986768420935E-2</c:v>
                </c:pt>
                <c:pt idx="385">
                  <c:v>-1.4137431297811901E-2</c:v>
                </c:pt>
                <c:pt idx="386">
                  <c:v>-1.3258923889344644E-2</c:v>
                </c:pt>
                <c:pt idx="387">
                  <c:v>-1.2367331523767932E-2</c:v>
                </c:pt>
                <c:pt idx="388">
                  <c:v>-1.1463534095103292E-2</c:v>
                </c:pt>
                <c:pt idx="389">
                  <c:v>-1.0548423542296029E-2</c:v>
                </c:pt>
                <c:pt idx="390">
                  <c:v>-9.622902968979127E-3</c:v>
                </c:pt>
                <c:pt idx="391">
                  <c:v>-8.6878857522190503E-3</c:v>
                </c:pt>
                <c:pt idx="392">
                  <c:v>-7.7442946411226407E-3</c:v>
                </c:pt>
                <c:pt idx="393">
                  <c:v>-6.7930608461955191E-3</c:v>
                </c:pt>
                <c:pt idx="394">
                  <c:v>-5.8351231203493236E-3</c:v>
                </c:pt>
                <c:pt idx="395">
                  <c:v>-4.8714268324663501E-3</c:v>
                </c:pt>
                <c:pt idx="396">
                  <c:v>-3.9029230344342219E-3</c:v>
                </c:pt>
                <c:pt idx="397">
                  <c:v>-2.9305675225726607E-3</c:v>
                </c:pt>
                <c:pt idx="398">
                  <c:v>-1.9553198943780808E-3</c:v>
                </c:pt>
                <c:pt idx="399">
                  <c:v>-9.7814260151632589E-4</c:v>
                </c:pt>
                <c:pt idx="400">
                  <c:v>4.8258702390935618E-16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Sheet1!$AF$130</c:f>
              <c:strCache>
                <c:ptCount val="1"/>
                <c:pt idx="0">
                  <c:v>Distortion</c:v>
                </c:pt>
              </c:strCache>
            </c:strRef>
          </c:tx>
          <c:marker>
            <c:symbol val="none"/>
          </c:marker>
          <c:xVal>
            <c:numRef>
              <c:f>Sheet1!$AC$131:$AC$531</c:f>
              <c:numCache>
                <c:formatCode>0.000000</c:formatCode>
                <c:ptCount val="40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</c:numCache>
            </c:numRef>
          </c:xVal>
          <c:yVal>
            <c:numRef>
              <c:f>Sheet1!$AF$131:$AF$531</c:f>
              <c:numCache>
                <c:formatCode>0.000</c:formatCode>
                <c:ptCount val="401"/>
                <c:pt idx="0">
                  <c:v>0</c:v>
                </c:pt>
                <c:pt idx="1">
                  <c:v>1.396644340161601E-6</c:v>
                </c:pt>
                <c:pt idx="2">
                  <c:v>5.554012996964678E-6</c:v>
                </c:pt>
                <c:pt idx="3">
                  <c:v>1.24158831360968E-5</c:v>
                </c:pt>
                <c:pt idx="4">
                  <c:v>2.1916546036240391E-5</c:v>
                </c:pt>
                <c:pt idx="5">
                  <c:v>3.3981262312388592E-5</c:v>
                </c:pt>
                <c:pt idx="6">
                  <c:v>4.8526737025336719E-5</c:v>
                </c:pt>
                <c:pt idx="7">
                  <c:v>6.5461611856996657E-5</c:v>
                </c:pt>
                <c:pt idx="8">
                  <c:v>8.4686971624834892E-5</c:v>
                </c:pt>
                <c:pt idx="9">
                  <c:v>1.0609686254799654E-4</c:v>
                </c:pt>
                <c:pt idx="10">
                  <c:v>1.2957881980367458E-4</c:v>
                </c:pt>
                <c:pt idx="11">
                  <c:v>1.5501440204606677E-4</c:v>
                </c:pt>
                <c:pt idx="12">
                  <c:v>1.8227973069565723E-4</c:v>
                </c:pt>
                <c:pt idx="13">
                  <c:v>2.112460319450421E-4</c:v>
                </c:pt>
                <c:pt idx="14">
                  <c:v>2.4178017955546298E-4</c:v>
                </c:pt>
                <c:pt idx="15">
                  <c:v>2.7374523666111664E-4</c:v>
                </c:pt>
                <c:pt idx="16">
                  <c:v>3.070009949124354E-4</c:v>
                </c:pt>
                <c:pt idx="17">
                  <c:v>3.4140450943133394E-4</c:v>
                </c:pt>
                <c:pt idx="18">
                  <c:v>3.7681062815488747E-4</c:v>
                </c:pt>
                <c:pt idx="19">
                  <c:v>4.1307251427651417E-4</c:v>
                </c:pt>
                <c:pt idx="20">
                  <c:v>4.5004216058581667E-4</c:v>
                </c:pt>
                <c:pt idx="21">
                  <c:v>4.8757089462519304E-4</c:v>
                </c:pt>
                <c:pt idx="22">
                  <c:v>5.2550987367600693E-4</c:v>
                </c:pt>
                <c:pt idx="23">
                  <c:v>5.6371056867502226E-4</c:v>
                </c:pt>
                <c:pt idx="24">
                  <c:v>6.0202523625226684E-4</c:v>
                </c:pt>
                <c:pt idx="25">
                  <c:v>6.4030737816049219E-4</c:v>
                </c:pt>
                <c:pt idx="26">
                  <c:v>6.7841218744093754E-4</c:v>
                </c:pt>
                <c:pt idx="27">
                  <c:v>7.1619698073843718E-4</c:v>
                </c:pt>
                <c:pt idx="28">
                  <c:v>7.5352161623804675E-4</c:v>
                </c:pt>
                <c:pt idx="29">
                  <c:v>7.902488967654088E-4</c:v>
                </c:pt>
                <c:pt idx="30">
                  <c:v>8.2624495762868497E-4</c:v>
                </c:pt>
                <c:pt idx="31">
                  <c:v>8.6137963884922245E-4</c:v>
                </c:pt>
                <c:pt idx="32">
                  <c:v>8.955268414404631E-4</c:v>
                </c:pt>
                <c:pt idx="33">
                  <c:v>9.285648674792861E-4</c:v>
                </c:pt>
                <c:pt idx="34">
                  <c:v>9.603767437035178E-4</c:v>
                </c:pt>
                <c:pt idx="35">
                  <c:v>9.9085052842971116E-4</c:v>
                </c:pt>
                <c:pt idx="36">
                  <c:v>1.0198796016092082E-3</c:v>
                </c:pt>
                <c:pt idx="37">
                  <c:v>1.0473629378539191E-3</c:v>
                </c:pt>
                <c:pt idx="38">
                  <c:v>1.0732053623053843E-3</c:v>
                </c:pt>
                <c:pt idx="39">
                  <c:v>1.0973177892202E-3</c:v>
                </c:pt>
                <c:pt idx="40">
                  <c:v>1.1196174431796803E-3</c:v>
                </c:pt>
                <c:pt idx="41">
                  <c:v>1.1400280628347977E-3</c:v>
                </c:pt>
                <c:pt idx="42">
                  <c:v>1.1584800871182604E-3</c:v>
                </c:pt>
                <c:pt idx="43">
                  <c:v>1.1749108238627189E-3</c:v>
                </c:pt>
                <c:pt idx="44">
                  <c:v>1.1892646007766808E-3</c:v>
                </c:pt>
                <c:pt idx="45">
                  <c:v>1.2014928987397686E-3</c:v>
                </c:pt>
                <c:pt idx="46">
                  <c:v>1.2115544673818521E-3</c:v>
                </c:pt>
                <c:pt idx="47">
                  <c:v>1.2194154229183442E-3</c:v>
                </c:pt>
                <c:pt idx="48">
                  <c:v>1.2250493282265282E-3</c:v>
                </c:pt>
                <c:pt idx="49">
                  <c:v>1.228437255140883E-3</c:v>
                </c:pt>
                <c:pt idx="50">
                  <c:v>1.2295678289573897E-3</c:v>
                </c:pt>
                <c:pt idx="51">
                  <c:v>1.2284372551408865E-3</c:v>
                </c:pt>
                <c:pt idx="52">
                  <c:v>1.2250493282265351E-3</c:v>
                </c:pt>
                <c:pt idx="53">
                  <c:v>1.2194154229183546E-3</c:v>
                </c:pt>
                <c:pt idx="54">
                  <c:v>1.211554467381866E-3</c:v>
                </c:pt>
                <c:pt idx="55">
                  <c:v>1.2014928987397894E-3</c:v>
                </c:pt>
                <c:pt idx="56">
                  <c:v>1.1892646007767016E-3</c:v>
                </c:pt>
                <c:pt idx="57">
                  <c:v>1.1749108238627431E-3</c:v>
                </c:pt>
                <c:pt idx="58">
                  <c:v>1.1584800871182882E-3</c:v>
                </c:pt>
                <c:pt idx="59">
                  <c:v>1.1400280628348289E-3</c:v>
                </c:pt>
                <c:pt idx="60">
                  <c:v>1.1196174431793819E-3</c:v>
                </c:pt>
                <c:pt idx="61">
                  <c:v>1.0973177892202417E-3</c:v>
                </c:pt>
                <c:pt idx="62">
                  <c:v>1.0732053623054294E-3</c:v>
                </c:pt>
                <c:pt idx="63">
                  <c:v>1.0473629378539677E-3</c:v>
                </c:pt>
                <c:pt idx="64">
                  <c:v>1.0198796016092637E-3</c:v>
                </c:pt>
                <c:pt idx="65">
                  <c:v>9.9085052842976321E-4</c:v>
                </c:pt>
                <c:pt idx="66">
                  <c:v>9.6037674370324372E-4</c:v>
                </c:pt>
                <c:pt idx="67">
                  <c:v>9.2856486747934161E-4</c:v>
                </c:pt>
                <c:pt idx="68">
                  <c:v>8.9552684144052555E-4</c:v>
                </c:pt>
                <c:pt idx="69">
                  <c:v>8.613796388492849E-4</c:v>
                </c:pt>
                <c:pt idx="70">
                  <c:v>8.2624495762875436E-4</c:v>
                </c:pt>
                <c:pt idx="71">
                  <c:v>7.9024889676470797E-4</c:v>
                </c:pt>
                <c:pt idx="72">
                  <c:v>7.5352161623812308E-4</c:v>
                </c:pt>
                <c:pt idx="73">
                  <c:v>7.1619698073851698E-4</c:v>
                </c:pt>
                <c:pt idx="74">
                  <c:v>6.7841218744101733E-4</c:v>
                </c:pt>
                <c:pt idx="75">
                  <c:v>6.4030737816024239E-4</c:v>
                </c:pt>
                <c:pt idx="76">
                  <c:v>6.0202523625236051E-4</c:v>
                </c:pt>
                <c:pt idx="77">
                  <c:v>5.6371056867511593E-4</c:v>
                </c:pt>
                <c:pt idx="78">
                  <c:v>5.2550987367610755E-4</c:v>
                </c:pt>
                <c:pt idx="79">
                  <c:v>4.8757089462529019E-4</c:v>
                </c:pt>
                <c:pt idx="80">
                  <c:v>4.5004216058559462E-4</c:v>
                </c:pt>
                <c:pt idx="81">
                  <c:v>4.1307251427662173E-4</c:v>
                </c:pt>
                <c:pt idx="82">
                  <c:v>3.7681062815500543E-4</c:v>
                </c:pt>
                <c:pt idx="83">
                  <c:v>3.4140450943112924E-4</c:v>
                </c:pt>
                <c:pt idx="84">
                  <c:v>3.0700099491255857E-4</c:v>
                </c:pt>
                <c:pt idx="85">
                  <c:v>2.7374523666124848E-4</c:v>
                </c:pt>
                <c:pt idx="86">
                  <c:v>2.4178017955559308E-4</c:v>
                </c:pt>
                <c:pt idx="87">
                  <c:v>2.1124603194473679E-4</c:v>
                </c:pt>
                <c:pt idx="88">
                  <c:v>1.8227973069580294E-4</c:v>
                </c:pt>
                <c:pt idx="89">
                  <c:v>1.5501440204587942E-4</c:v>
                </c:pt>
                <c:pt idx="90">
                  <c:v>1.2957881980360693E-4</c:v>
                </c:pt>
                <c:pt idx="91">
                  <c:v>1.0609686254781613E-4</c:v>
                </c:pt>
                <c:pt idx="92">
                  <c:v>8.468697162466142E-5</c:v>
                </c:pt>
                <c:pt idx="93">
                  <c:v>6.5461611856874359E-5</c:v>
                </c:pt>
                <c:pt idx="94">
                  <c:v>4.8526737024834517E-5</c:v>
                </c:pt>
                <c:pt idx="95">
                  <c:v>3.3981262312562065E-5</c:v>
                </c:pt>
                <c:pt idx="96">
                  <c:v>2.1916546036409527E-5</c:v>
                </c:pt>
                <c:pt idx="97">
                  <c:v>1.2415883135663986E-5</c:v>
                </c:pt>
                <c:pt idx="98">
                  <c:v>5.554012997137283E-6</c:v>
                </c:pt>
                <c:pt idx="99">
                  <c:v>1.3966443400653238E-6</c:v>
                </c:pt>
                <c:pt idx="100">
                  <c:v>1.8979226340488433E-16</c:v>
                </c:pt>
                <c:pt idx="101">
                  <c:v>1.4103845450770709E-6</c:v>
                </c:pt>
                <c:pt idx="102">
                  <c:v>5.6637777746284916E-6</c:v>
                </c:pt>
                <c:pt idx="103">
                  <c:v>1.278545721525564E-5</c:v>
                </c:pt>
                <c:pt idx="104">
                  <c:v>2.2789652806678995E-5</c:v>
                </c:pt>
                <c:pt idx="105">
                  <c:v>3.5679237007190182E-5</c:v>
                </c:pt>
                <c:pt idx="106">
                  <c:v>5.1445453572510937E-5</c:v>
                </c:pt>
                <c:pt idx="107">
                  <c:v>7.0067688261602271E-5</c:v>
                </c:pt>
                <c:pt idx="108">
                  <c:v>9.1513284682573186E-5</c:v>
                </c:pt>
                <c:pt idx="109">
                  <c:v>1.1573740843552616E-4</c:v>
                </c:pt>
                <c:pt idx="110">
                  <c:v>1.4268296261375595E-4</c:v>
                </c:pt>
                <c:pt idx="111">
                  <c:v>1.7228055757171658E-4</c:v>
                </c:pt>
                <c:pt idx="112">
                  <c:v>2.044485377234919E-4</c:v>
                </c:pt>
                <c:pt idx="113">
                  <c:v>2.3909306790236354E-4</c:v>
                </c:pt>
                <c:pt idx="114">
                  <c:v>2.7610828155940487E-4</c:v>
                </c:pt>
                <c:pt idx="115">
                  <c:v>3.1537649279737498E-4</c:v>
                </c:pt>
                <c:pt idx="116">
                  <c:v>3.5676847387547221E-4</c:v>
                </c:pt>
                <c:pt idx="117">
                  <c:v>4.0014379946213749E-4</c:v>
                </c:pt>
                <c:pt idx="118">
                  <c:v>4.4535125847461332E-4</c:v>
                </c:pt>
                <c:pt idx="119">
                  <c:v>4.922293338967404E-4</c:v>
                </c:pt>
                <c:pt idx="120">
                  <c:v>5.4060675046197978E-4</c:v>
                </c:pt>
                <c:pt idx="121">
                  <c:v>5.9030308957345318E-4</c:v>
                </c:pt>
                <c:pt idx="122">
                  <c:v>6.4112947026118833E-4</c:v>
                </c:pt>
                <c:pt idx="123">
                  <c:v>6.9288929441817249E-4</c:v>
                </c:pt>
                <c:pt idx="124">
                  <c:v>7.4537905394637602E-4</c:v>
                </c:pt>
                <c:pt idx="125">
                  <c:v>7.9838919685001897E-4</c:v>
                </c:pt>
                <c:pt idx="126">
                  <c:v>8.5170504870194993E-4</c:v>
                </c:pt>
                <c:pt idx="127">
                  <c:v>9.0510778530455624E-4</c:v>
                </c:pt>
                <c:pt idx="128">
                  <c:v>9.5837545178149852E-4</c:v>
                </c:pt>
                <c:pt idx="129">
                  <c:v>1.0112840227634659E-3</c:v>
                </c:pt>
                <c:pt idx="130">
                  <c:v>1.0636084977826595E-3</c:v>
                </c:pt>
                <c:pt idx="131">
                  <c:v>1.1151240255094508E-3</c:v>
                </c:pt>
                <c:pt idx="132">
                  <c:v>1.1656070499742148E-3</c:v>
                </c:pt>
                <c:pt idx="133">
                  <c:v>1.2148364715389159E-3</c:v>
                </c:pt>
                <c:pt idx="134">
                  <c:v>1.2625948150168619E-3</c:v>
                </c:pt>
                <c:pt idx="135">
                  <c:v>1.3086693970694972E-3</c:v>
                </c:pt>
                <c:pt idx="136">
                  <c:v>1.3528534847906289E-3</c:v>
                </c:pt>
                <c:pt idx="137">
                  <c:v>1.3949474372563532E-3</c:v>
                </c:pt>
                <c:pt idx="138">
                  <c:v>1.4347598217683E-3</c:v>
                </c:pt>
                <c:pt idx="139">
                  <c:v>1.4721084965379529E-3</c:v>
                </c:pt>
                <c:pt idx="140">
                  <c:v>1.5068216516706152E-3</c:v>
                </c:pt>
                <c:pt idx="141">
                  <c:v>1.5387388005071723E-3</c:v>
                </c:pt>
                <c:pt idx="142">
                  <c:v>1.5677117136518523E-3</c:v>
                </c:pt>
                <c:pt idx="143">
                  <c:v>1.5936052883697774E-3</c:v>
                </c:pt>
                <c:pt idx="144">
                  <c:v>1.6162983464810127E-3</c:v>
                </c:pt>
                <c:pt idx="145">
                  <c:v>1.6356843543770434E-3</c:v>
                </c:pt>
                <c:pt idx="146">
                  <c:v>1.6516720593646554E-3</c:v>
                </c:pt>
                <c:pt idx="147">
                  <c:v>1.6641860371843162E-3</c:v>
                </c:pt>
                <c:pt idx="148">
                  <c:v>1.6731671462401308E-3</c:v>
                </c:pt>
                <c:pt idx="149">
                  <c:v>1.6785728848234295E-3</c:v>
                </c:pt>
                <c:pt idx="150">
                  <c:v>1.6803776483982347E-3</c:v>
                </c:pt>
                <c:pt idx="151">
                  <c:v>1.6785728848234122E-3</c:v>
                </c:pt>
                <c:pt idx="152">
                  <c:v>1.6731671462400892E-3</c:v>
                </c:pt>
                <c:pt idx="153">
                  <c:v>1.6641860371844272E-3</c:v>
                </c:pt>
                <c:pt idx="154">
                  <c:v>1.6516720593645826E-3</c:v>
                </c:pt>
                <c:pt idx="155">
                  <c:v>1.6356843543769463E-3</c:v>
                </c:pt>
                <c:pt idx="156">
                  <c:v>1.6162983464808947E-3</c:v>
                </c:pt>
                <c:pt idx="157">
                  <c:v>1.593605288369649E-3</c:v>
                </c:pt>
                <c:pt idx="158">
                  <c:v>1.5677117136516962E-3</c:v>
                </c:pt>
                <c:pt idx="159">
                  <c:v>1.5387388005072208E-3</c:v>
                </c:pt>
                <c:pt idx="160">
                  <c:v>1.5068216516704279E-3</c:v>
                </c:pt>
                <c:pt idx="161">
                  <c:v>1.4721084965379182E-3</c:v>
                </c:pt>
                <c:pt idx="162">
                  <c:v>1.4347598217682341E-3</c:v>
                </c:pt>
                <c:pt idx="163">
                  <c:v>1.3949474372561034E-3</c:v>
                </c:pt>
                <c:pt idx="164">
                  <c:v>1.3528534847905976E-3</c:v>
                </c:pt>
                <c:pt idx="165">
                  <c:v>1.3086693970696013E-3</c:v>
                </c:pt>
                <c:pt idx="166">
                  <c:v>1.2625948150165635E-3</c:v>
                </c:pt>
                <c:pt idx="167">
                  <c:v>1.2148364715388361E-3</c:v>
                </c:pt>
                <c:pt idx="168">
                  <c:v>1.1656070499743258E-3</c:v>
                </c:pt>
                <c:pt idx="169">
                  <c:v>1.1151240255093224E-3</c:v>
                </c:pt>
                <c:pt idx="170">
                  <c:v>1.0636084977825311E-3</c:v>
                </c:pt>
                <c:pt idx="171">
                  <c:v>1.0112840227630981E-3</c:v>
                </c:pt>
                <c:pt idx="172">
                  <c:v>9.5837545178154709E-4</c:v>
                </c:pt>
                <c:pt idx="173">
                  <c:v>9.0510778530437236E-4</c:v>
                </c:pt>
                <c:pt idx="174">
                  <c:v>8.5170504870175218E-4</c:v>
                </c:pt>
                <c:pt idx="175">
                  <c:v>7.9838919685001897E-4</c:v>
                </c:pt>
                <c:pt idx="176">
                  <c:v>7.4537905394615397E-4</c:v>
                </c:pt>
                <c:pt idx="177">
                  <c:v>6.9288929441815514E-4</c:v>
                </c:pt>
                <c:pt idx="178">
                  <c:v>6.4112947026117445E-4</c:v>
                </c:pt>
                <c:pt idx="179">
                  <c:v>5.9030308957340114E-4</c:v>
                </c:pt>
                <c:pt idx="180">
                  <c:v>5.4060675046192774E-4</c:v>
                </c:pt>
                <c:pt idx="181">
                  <c:v>4.9222933389667795E-4</c:v>
                </c:pt>
                <c:pt idx="182">
                  <c:v>4.4535125847475557E-4</c:v>
                </c:pt>
                <c:pt idx="183">
                  <c:v>4.0014379946210626E-4</c:v>
                </c:pt>
                <c:pt idx="184">
                  <c:v>3.5676847387543752E-4</c:v>
                </c:pt>
                <c:pt idx="185">
                  <c:v>3.1537649279734202E-4</c:v>
                </c:pt>
                <c:pt idx="186">
                  <c:v>2.7610828155956099E-4</c:v>
                </c:pt>
                <c:pt idx="187">
                  <c:v>2.3909306790207904E-4</c:v>
                </c:pt>
                <c:pt idx="188">
                  <c:v>2.0444853772343639E-4</c:v>
                </c:pt>
                <c:pt idx="189">
                  <c:v>1.7228055757162984E-4</c:v>
                </c:pt>
                <c:pt idx="190">
                  <c:v>1.4268296261367441E-4</c:v>
                </c:pt>
                <c:pt idx="191">
                  <c:v>1.1573740843549493E-4</c:v>
                </c:pt>
                <c:pt idx="192">
                  <c:v>9.1513284682271344E-5</c:v>
                </c:pt>
                <c:pt idx="193">
                  <c:v>7.0067688261604005E-5</c:v>
                </c:pt>
                <c:pt idx="194">
                  <c:v>5.1445453572466701E-5</c:v>
                </c:pt>
                <c:pt idx="195">
                  <c:v>3.567923700715462E-5</c:v>
                </c:pt>
                <c:pt idx="196">
                  <c:v>2.2789652806640831E-5</c:v>
                </c:pt>
                <c:pt idx="197">
                  <c:v>1.2785457215230053E-5</c:v>
                </c:pt>
                <c:pt idx="198">
                  <c:v>5.6637777749346703E-6</c:v>
                </c:pt>
                <c:pt idx="199">
                  <c:v>1.4103845447580986E-6</c:v>
                </c:pt>
                <c:pt idx="200">
                  <c:v>-4.0724272978078678E-16</c:v>
                </c:pt>
                <c:pt idx="201">
                  <c:v>1.3966443403706352E-6</c:v>
                </c:pt>
                <c:pt idx="202">
                  <c:v>5.5540129971520281E-6</c:v>
                </c:pt>
                <c:pt idx="203">
                  <c:v>1.2415883136013533E-5</c:v>
                </c:pt>
                <c:pt idx="204">
                  <c:v>2.1916546036497564E-5</c:v>
                </c:pt>
                <c:pt idx="205">
                  <c:v>3.3981262312319203E-5</c:v>
                </c:pt>
                <c:pt idx="206">
                  <c:v>4.852673702519187E-5</c:v>
                </c:pt>
                <c:pt idx="207">
                  <c:v>6.5461611856915992E-5</c:v>
                </c:pt>
                <c:pt idx="208">
                  <c:v>8.4686971624651879E-5</c:v>
                </c:pt>
                <c:pt idx="209">
                  <c:v>1.0609686254790807E-4</c:v>
                </c:pt>
                <c:pt idx="210">
                  <c:v>1.2957881980370407E-4</c:v>
                </c:pt>
                <c:pt idx="211">
                  <c:v>1.5501440204599565E-4</c:v>
                </c:pt>
                <c:pt idx="212">
                  <c:v>1.8227973069556876E-4</c:v>
                </c:pt>
                <c:pt idx="213">
                  <c:v>2.1124603194529884E-4</c:v>
                </c:pt>
                <c:pt idx="214">
                  <c:v>2.4178017955539879E-4</c:v>
                </c:pt>
                <c:pt idx="215">
                  <c:v>2.7374523666117215E-4</c:v>
                </c:pt>
                <c:pt idx="216">
                  <c:v>3.0700099491236775E-4</c:v>
                </c:pt>
                <c:pt idx="217">
                  <c:v>3.4140450943127842E-4</c:v>
                </c:pt>
                <c:pt idx="218">
                  <c:v>3.7681062815496033E-4</c:v>
                </c:pt>
                <c:pt idx="219">
                  <c:v>4.1307251427656969E-4</c:v>
                </c:pt>
                <c:pt idx="220">
                  <c:v>4.5004216058588953E-4</c:v>
                </c:pt>
                <c:pt idx="221">
                  <c:v>4.8757089462516182E-4</c:v>
                </c:pt>
                <c:pt idx="222">
                  <c:v>5.2550987367610408E-4</c:v>
                </c:pt>
                <c:pt idx="223">
                  <c:v>5.6371056867510899E-4</c:v>
                </c:pt>
                <c:pt idx="224">
                  <c:v>6.020252362522599E-4</c:v>
                </c:pt>
                <c:pt idx="225">
                  <c:v>6.4030737816016259E-4</c:v>
                </c:pt>
                <c:pt idx="226">
                  <c:v>6.7841218744104856E-4</c:v>
                </c:pt>
                <c:pt idx="227">
                  <c:v>7.1619698073845453E-4</c:v>
                </c:pt>
                <c:pt idx="228">
                  <c:v>7.5352161623808145E-4</c:v>
                </c:pt>
                <c:pt idx="229">
                  <c:v>7.9024889676512777E-4</c:v>
                </c:pt>
                <c:pt idx="230">
                  <c:v>8.2624495762917763E-4</c:v>
                </c:pt>
                <c:pt idx="231">
                  <c:v>8.6137963884928836E-4</c:v>
                </c:pt>
                <c:pt idx="232">
                  <c:v>8.955268414402133E-4</c:v>
                </c:pt>
                <c:pt idx="233">
                  <c:v>9.285648674790363E-4</c:v>
                </c:pt>
                <c:pt idx="234">
                  <c:v>9.6037674370328882E-4</c:v>
                </c:pt>
                <c:pt idx="235">
                  <c:v>9.9085052842983259E-4</c:v>
                </c:pt>
                <c:pt idx="236">
                  <c:v>1.0198796016090139E-3</c:v>
                </c:pt>
                <c:pt idx="237">
                  <c:v>1.0473629378541724E-3</c:v>
                </c:pt>
                <c:pt idx="238">
                  <c:v>1.0732053623052108E-3</c:v>
                </c:pt>
                <c:pt idx="239">
                  <c:v>1.0973177892200439E-3</c:v>
                </c:pt>
                <c:pt idx="240">
                  <c:v>1.1196174431795276E-3</c:v>
                </c:pt>
                <c:pt idx="241">
                  <c:v>1.1400280628346658E-3</c:v>
                </c:pt>
                <c:pt idx="242">
                  <c:v>1.158480087118146E-3</c:v>
                </c:pt>
                <c:pt idx="243">
                  <c:v>1.1749108238626113E-3</c:v>
                </c:pt>
                <c:pt idx="244">
                  <c:v>1.1892646007765906E-3</c:v>
                </c:pt>
                <c:pt idx="245">
                  <c:v>1.2014928987396957E-3</c:v>
                </c:pt>
                <c:pt idx="246">
                  <c:v>1.2115544673817931E-3</c:v>
                </c:pt>
                <c:pt idx="247">
                  <c:v>1.2194154229182956E-3</c:v>
                </c:pt>
                <c:pt idx="248">
                  <c:v>1.225049328226941E-3</c:v>
                </c:pt>
                <c:pt idx="249">
                  <c:v>1.2284372551408691E-3</c:v>
                </c:pt>
                <c:pt idx="250">
                  <c:v>1.2295678289573897E-3</c:v>
                </c:pt>
                <c:pt idx="251">
                  <c:v>1.2284372551409004E-3</c:v>
                </c:pt>
                <c:pt idx="252">
                  <c:v>1.2250493282265663E-3</c:v>
                </c:pt>
                <c:pt idx="253">
                  <c:v>1.2194154229183962E-3</c:v>
                </c:pt>
                <c:pt idx="254">
                  <c:v>1.2115544673819249E-3</c:v>
                </c:pt>
                <c:pt idx="255">
                  <c:v>1.2014928987398657E-3</c:v>
                </c:pt>
                <c:pt idx="256">
                  <c:v>1.1892646007764622E-3</c:v>
                </c:pt>
                <c:pt idx="257">
                  <c:v>1.1749108238624066E-3</c:v>
                </c:pt>
                <c:pt idx="258">
                  <c:v>1.1584800871184062E-3</c:v>
                </c:pt>
                <c:pt idx="259">
                  <c:v>1.1400280628349573E-3</c:v>
                </c:pt>
                <c:pt idx="260">
                  <c:v>1.1196174431795242E-3</c:v>
                </c:pt>
                <c:pt idx="261">
                  <c:v>1.0973177892199502E-3</c:v>
                </c:pt>
                <c:pt idx="262">
                  <c:v>1.0732053623051692E-3</c:v>
                </c:pt>
                <c:pt idx="263">
                  <c:v>1.0473629378538289E-3</c:v>
                </c:pt>
                <c:pt idx="264">
                  <c:v>1.0198796016091319E-3</c:v>
                </c:pt>
                <c:pt idx="265">
                  <c:v>9.9085052842997831E-4</c:v>
                </c:pt>
                <c:pt idx="266">
                  <c:v>9.6037674370346576E-4</c:v>
                </c:pt>
                <c:pt idx="267">
                  <c:v>9.2856486747924447E-4</c:v>
                </c:pt>
                <c:pt idx="268">
                  <c:v>8.9552684144043534E-4</c:v>
                </c:pt>
                <c:pt idx="269">
                  <c:v>8.6137963884867774E-4</c:v>
                </c:pt>
                <c:pt idx="270">
                  <c:v>8.2624495762903885E-4</c:v>
                </c:pt>
                <c:pt idx="271">
                  <c:v>7.902488967649994E-4</c:v>
                </c:pt>
                <c:pt idx="272">
                  <c:v>7.5352161623797737E-4</c:v>
                </c:pt>
                <c:pt idx="273">
                  <c:v>7.1619698073838167E-4</c:v>
                </c:pt>
                <c:pt idx="274">
                  <c:v>6.7841218744099999E-4</c:v>
                </c:pt>
                <c:pt idx="275">
                  <c:v>6.4030737816022504E-4</c:v>
                </c:pt>
                <c:pt idx="276">
                  <c:v>6.0202523625227378E-4</c:v>
                </c:pt>
                <c:pt idx="277">
                  <c:v>5.6371056867514716E-4</c:v>
                </c:pt>
                <c:pt idx="278">
                  <c:v>5.2550987367614224E-4</c:v>
                </c:pt>
                <c:pt idx="279">
                  <c:v>4.8757089462533182E-4</c:v>
                </c:pt>
                <c:pt idx="280">
                  <c:v>4.5004216058563626E-4</c:v>
                </c:pt>
                <c:pt idx="281">
                  <c:v>4.130725142766703E-4</c:v>
                </c:pt>
                <c:pt idx="282">
                  <c:v>3.7681062815505401E-4</c:v>
                </c:pt>
                <c:pt idx="283">
                  <c:v>3.4140450943110495E-4</c:v>
                </c:pt>
                <c:pt idx="284">
                  <c:v>3.0700099491265571E-4</c:v>
                </c:pt>
                <c:pt idx="285">
                  <c:v>2.7374523666100735E-4</c:v>
                </c:pt>
                <c:pt idx="286">
                  <c:v>2.4178017955569196E-4</c:v>
                </c:pt>
                <c:pt idx="287">
                  <c:v>2.11246031944827E-4</c:v>
                </c:pt>
                <c:pt idx="288">
                  <c:v>1.8227973069588795E-4</c:v>
                </c:pt>
                <c:pt idx="289">
                  <c:v>1.5501440204596789E-4</c:v>
                </c:pt>
                <c:pt idx="290">
                  <c:v>1.2957881980340744E-4</c:v>
                </c:pt>
                <c:pt idx="291">
                  <c:v>1.060968625476201E-4</c:v>
                </c:pt>
                <c:pt idx="292">
                  <c:v>8.4686971624789789E-5</c:v>
                </c:pt>
                <c:pt idx="293">
                  <c:v>6.5461611857007065E-5</c:v>
                </c:pt>
                <c:pt idx="294">
                  <c:v>4.8526737025288147E-5</c:v>
                </c:pt>
                <c:pt idx="295">
                  <c:v>3.3981262312727731E-5</c:v>
                </c:pt>
                <c:pt idx="296">
                  <c:v>2.1916546036244294E-5</c:v>
                </c:pt>
                <c:pt idx="297">
                  <c:v>1.2415883135874755E-5</c:v>
                </c:pt>
                <c:pt idx="298">
                  <c:v>5.5540129970158524E-6</c:v>
                </c:pt>
                <c:pt idx="299">
                  <c:v>1.3966443402084385E-6</c:v>
                </c:pt>
                <c:pt idx="300">
                  <c:v>-1.3782415647386648E-17</c:v>
                </c:pt>
                <c:pt idx="301">
                  <c:v>1.4103845452620358E-6</c:v>
                </c:pt>
                <c:pt idx="302">
                  <c:v>5.6637777747984945E-6</c:v>
                </c:pt>
                <c:pt idx="303">
                  <c:v>1.2785457215369264E-5</c:v>
                </c:pt>
                <c:pt idx="304">
                  <c:v>2.2789652806887162E-5</c:v>
                </c:pt>
                <c:pt idx="305">
                  <c:v>3.5679237007396614E-5</c:v>
                </c:pt>
                <c:pt idx="306">
                  <c:v>5.1445453572700889E-5</c:v>
                </c:pt>
                <c:pt idx="307">
                  <c:v>7.0067688261221499E-5</c:v>
                </c:pt>
                <c:pt idx="308">
                  <c:v>9.1513284681910521E-5</c:v>
                </c:pt>
                <c:pt idx="309">
                  <c:v>1.1573740843568055E-4</c:v>
                </c:pt>
                <c:pt idx="310">
                  <c:v>1.4268296261390513E-4</c:v>
                </c:pt>
                <c:pt idx="311">
                  <c:v>1.722805575716229E-4</c:v>
                </c:pt>
                <c:pt idx="312">
                  <c:v>2.0444853772344854E-4</c:v>
                </c:pt>
                <c:pt idx="313">
                  <c:v>2.3909306790230109E-4</c:v>
                </c:pt>
                <c:pt idx="314">
                  <c:v>2.7610828155954538E-4</c:v>
                </c:pt>
                <c:pt idx="315">
                  <c:v>3.1537649279728651E-4</c:v>
                </c:pt>
                <c:pt idx="316">
                  <c:v>3.5676847387536639E-4</c:v>
                </c:pt>
                <c:pt idx="317">
                  <c:v>4.0014379946234566E-4</c:v>
                </c:pt>
                <c:pt idx="318">
                  <c:v>4.453512584747521E-4</c:v>
                </c:pt>
                <c:pt idx="319">
                  <c:v>4.9222933389713591E-4</c:v>
                </c:pt>
                <c:pt idx="320">
                  <c:v>5.4060675046213938E-4</c:v>
                </c:pt>
                <c:pt idx="321">
                  <c:v>5.9030308957353991E-4</c:v>
                </c:pt>
                <c:pt idx="322">
                  <c:v>6.4112947026110159E-4</c:v>
                </c:pt>
                <c:pt idx="323">
                  <c:v>6.9288929441828698E-4</c:v>
                </c:pt>
                <c:pt idx="324">
                  <c:v>7.4537905394630316E-4</c:v>
                </c:pt>
                <c:pt idx="325">
                  <c:v>7.9838919685014387E-4</c:v>
                </c:pt>
                <c:pt idx="326">
                  <c:v>8.517050487018285E-4</c:v>
                </c:pt>
                <c:pt idx="327">
                  <c:v>9.051077853044244E-4</c:v>
                </c:pt>
                <c:pt idx="328">
                  <c:v>9.5837545178179342E-4</c:v>
                </c:pt>
                <c:pt idx="329">
                  <c:v>1.0112840227631363E-3</c:v>
                </c:pt>
                <c:pt idx="330">
                  <c:v>1.0636084977827115E-3</c:v>
                </c:pt>
                <c:pt idx="331">
                  <c:v>1.1151240255095063E-3</c:v>
                </c:pt>
                <c:pt idx="332">
                  <c:v>1.1656070499742564E-3</c:v>
                </c:pt>
                <c:pt idx="333">
                  <c:v>1.2148364715389472E-3</c:v>
                </c:pt>
                <c:pt idx="334">
                  <c:v>1.2625948150169174E-3</c:v>
                </c:pt>
                <c:pt idx="335">
                  <c:v>1.3086693970694833E-3</c:v>
                </c:pt>
                <c:pt idx="336">
                  <c:v>1.3528534847906601E-3</c:v>
                </c:pt>
                <c:pt idx="337">
                  <c:v>1.3949474372563046E-3</c:v>
                </c:pt>
                <c:pt idx="338">
                  <c:v>1.4347598217682583E-3</c:v>
                </c:pt>
                <c:pt idx="339">
                  <c:v>1.4721084965378939E-3</c:v>
                </c:pt>
                <c:pt idx="340">
                  <c:v>1.5068216516705979E-3</c:v>
                </c:pt>
                <c:pt idx="341">
                  <c:v>1.5387388005073006E-3</c:v>
                </c:pt>
                <c:pt idx="342">
                  <c:v>1.5677117136517968E-3</c:v>
                </c:pt>
                <c:pt idx="343">
                  <c:v>1.5936052883698815E-3</c:v>
                </c:pt>
                <c:pt idx="344">
                  <c:v>1.6162983464809294E-3</c:v>
                </c:pt>
                <c:pt idx="345">
                  <c:v>1.6356843543771198E-3</c:v>
                </c:pt>
                <c:pt idx="346">
                  <c:v>1.6516720593647179E-3</c:v>
                </c:pt>
                <c:pt idx="347">
                  <c:v>1.6641860371843613E-3</c:v>
                </c:pt>
                <c:pt idx="348">
                  <c:v>1.6731671462401586E-3</c:v>
                </c:pt>
                <c:pt idx="349">
                  <c:v>1.6785728848234469E-3</c:v>
                </c:pt>
                <c:pt idx="350">
                  <c:v>1.6803776483982347E-3</c:v>
                </c:pt>
                <c:pt idx="351">
                  <c:v>1.6785728848233983E-3</c:v>
                </c:pt>
                <c:pt idx="352">
                  <c:v>1.6731671462402245E-3</c:v>
                </c:pt>
                <c:pt idx="353">
                  <c:v>1.6641860371843786E-3</c:v>
                </c:pt>
                <c:pt idx="354">
                  <c:v>1.6516720593645201E-3</c:v>
                </c:pt>
                <c:pt idx="355">
                  <c:v>1.6356843543770955E-3</c:v>
                </c:pt>
                <c:pt idx="356">
                  <c:v>1.616298346480808E-3</c:v>
                </c:pt>
                <c:pt idx="357">
                  <c:v>1.5936052883695484E-3</c:v>
                </c:pt>
                <c:pt idx="358">
                  <c:v>1.5677117136518107E-3</c:v>
                </c:pt>
                <c:pt idx="359">
                  <c:v>1.5387388005070855E-3</c:v>
                </c:pt>
                <c:pt idx="360">
                  <c:v>1.5068216516704973E-3</c:v>
                </c:pt>
                <c:pt idx="361">
                  <c:v>1.4721084965377516E-3</c:v>
                </c:pt>
                <c:pt idx="362">
                  <c:v>1.434759821768064E-3</c:v>
                </c:pt>
                <c:pt idx="363">
                  <c:v>1.3949474372563081E-3</c:v>
                </c:pt>
                <c:pt idx="364">
                  <c:v>1.3528534847903999E-3</c:v>
                </c:pt>
                <c:pt idx="365">
                  <c:v>1.3086693970694036E-3</c:v>
                </c:pt>
                <c:pt idx="366">
                  <c:v>1.2625948150167682E-3</c:v>
                </c:pt>
                <c:pt idx="367">
                  <c:v>1.2148364715387529E-3</c:v>
                </c:pt>
                <c:pt idx="368">
                  <c:v>1.165607049974076E-3</c:v>
                </c:pt>
                <c:pt idx="369">
                  <c:v>1.1151240255092287E-3</c:v>
                </c:pt>
                <c:pt idx="370">
                  <c:v>1.0636084977824825E-3</c:v>
                </c:pt>
                <c:pt idx="371">
                  <c:v>1.0112840227632577E-3</c:v>
                </c:pt>
                <c:pt idx="372">
                  <c:v>9.5837545178161995E-4</c:v>
                </c:pt>
                <c:pt idx="373">
                  <c:v>9.0510778530421276E-4</c:v>
                </c:pt>
                <c:pt idx="374">
                  <c:v>8.5170504870208177E-4</c:v>
                </c:pt>
                <c:pt idx="375">
                  <c:v>7.9838919685013693E-4</c:v>
                </c:pt>
                <c:pt idx="376">
                  <c:v>7.4537905394626153E-4</c:v>
                </c:pt>
                <c:pt idx="377">
                  <c:v>6.9288929441803371E-4</c:v>
                </c:pt>
                <c:pt idx="378">
                  <c:v>6.4112947026103914E-4</c:v>
                </c:pt>
                <c:pt idx="379">
                  <c:v>5.9030308957368216E-4</c:v>
                </c:pt>
                <c:pt idx="380">
                  <c:v>5.4060675046180978E-4</c:v>
                </c:pt>
                <c:pt idx="381">
                  <c:v>4.9222933389677162E-4</c:v>
                </c:pt>
                <c:pt idx="382">
                  <c:v>4.4535125847491863E-4</c:v>
                </c:pt>
                <c:pt idx="383">
                  <c:v>4.0014379946221035E-4</c:v>
                </c:pt>
                <c:pt idx="384">
                  <c:v>3.5676847387553119E-4</c:v>
                </c:pt>
                <c:pt idx="385">
                  <c:v>3.1537649279742876E-4</c:v>
                </c:pt>
                <c:pt idx="386">
                  <c:v>2.7610828155939619E-4</c:v>
                </c:pt>
                <c:pt idx="387">
                  <c:v>2.3909306790212935E-4</c:v>
                </c:pt>
                <c:pt idx="388">
                  <c:v>2.0444853772353701E-4</c:v>
                </c:pt>
                <c:pt idx="389">
                  <c:v>1.7228055757147198E-4</c:v>
                </c:pt>
                <c:pt idx="390">
                  <c:v>1.4268296261373513E-4</c:v>
                </c:pt>
                <c:pt idx="391">
                  <c:v>1.1573740843560248E-4</c:v>
                </c:pt>
                <c:pt idx="392">
                  <c:v>9.1513284682155117E-5</c:v>
                </c:pt>
                <c:pt idx="393">
                  <c:v>7.0067688261787019E-5</c:v>
                </c:pt>
                <c:pt idx="394">
                  <c:v>5.1445453572702624E-5</c:v>
                </c:pt>
                <c:pt idx="395">
                  <c:v>3.5679237006889207E-5</c:v>
                </c:pt>
                <c:pt idx="396">
                  <c:v>2.2789652806706751E-5</c:v>
                </c:pt>
                <c:pt idx="397">
                  <c:v>1.2785457215294671E-5</c:v>
                </c:pt>
                <c:pt idx="398">
                  <c:v>5.6637777747763768E-6</c:v>
                </c:pt>
                <c:pt idx="399">
                  <c:v>1.4103845452379665E-6</c:v>
                </c:pt>
                <c:pt idx="400">
                  <c:v>7.2524488403222094E-17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58688"/>
        <c:axId val="101889536"/>
      </c:scatterChart>
      <c:valAx>
        <c:axId val="101858688"/>
        <c:scaling>
          <c:orientation val="minMax"/>
          <c:max val="2.0000000000000005E-3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in seconds</a:t>
                </a:r>
                <a:endParaRPr lang="en-US"/>
              </a:p>
            </c:rich>
          </c:tx>
          <c:overlay val="0"/>
        </c:title>
        <c:numFmt formatCode="0.0000" sourceLinked="0"/>
        <c:majorTickMark val="out"/>
        <c:minorTickMark val="none"/>
        <c:tickLblPos val="low"/>
        <c:crossAx val="101889536"/>
        <c:crosses val="autoZero"/>
        <c:crossBetween val="midCat"/>
      </c:valAx>
      <c:valAx>
        <c:axId val="101889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1858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BJT</a:t>
            </a:r>
            <a:r>
              <a:rPr lang="en-US" baseline="0"/>
              <a:t> Simulation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Sheet1!$B$130</c:f>
              <c:strCache>
                <c:ptCount val="1"/>
                <c:pt idx="0">
                  <c:v>VCC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Sheet1!$B$131:$B$581</c:f>
              <c:numCache>
                <c:formatCode>0.000</c:formatCode>
                <c:ptCount val="45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18</c:v>
                </c:pt>
                <c:pt idx="91">
                  <c:v>18</c:v>
                </c:pt>
                <c:pt idx="92">
                  <c:v>18</c:v>
                </c:pt>
                <c:pt idx="93">
                  <c:v>18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18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18</c:v>
                </c:pt>
                <c:pt idx="104">
                  <c:v>18</c:v>
                </c:pt>
                <c:pt idx="105">
                  <c:v>18</c:v>
                </c:pt>
                <c:pt idx="106">
                  <c:v>18</c:v>
                </c:pt>
                <c:pt idx="107">
                  <c:v>18</c:v>
                </c:pt>
                <c:pt idx="108">
                  <c:v>18</c:v>
                </c:pt>
                <c:pt idx="109">
                  <c:v>18</c:v>
                </c:pt>
                <c:pt idx="110">
                  <c:v>18</c:v>
                </c:pt>
                <c:pt idx="111">
                  <c:v>18</c:v>
                </c:pt>
                <c:pt idx="112">
                  <c:v>18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18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18</c:v>
                </c:pt>
                <c:pt idx="154">
                  <c:v>18</c:v>
                </c:pt>
                <c:pt idx="155">
                  <c:v>18</c:v>
                </c:pt>
                <c:pt idx="156">
                  <c:v>18</c:v>
                </c:pt>
                <c:pt idx="157">
                  <c:v>18</c:v>
                </c:pt>
                <c:pt idx="158">
                  <c:v>18</c:v>
                </c:pt>
                <c:pt idx="159">
                  <c:v>18</c:v>
                </c:pt>
                <c:pt idx="160">
                  <c:v>18</c:v>
                </c:pt>
                <c:pt idx="161">
                  <c:v>18</c:v>
                </c:pt>
                <c:pt idx="162">
                  <c:v>18</c:v>
                </c:pt>
                <c:pt idx="163">
                  <c:v>18</c:v>
                </c:pt>
                <c:pt idx="164">
                  <c:v>18</c:v>
                </c:pt>
                <c:pt idx="165">
                  <c:v>18</c:v>
                </c:pt>
                <c:pt idx="166">
                  <c:v>18</c:v>
                </c:pt>
                <c:pt idx="167">
                  <c:v>18</c:v>
                </c:pt>
                <c:pt idx="168">
                  <c:v>18</c:v>
                </c:pt>
                <c:pt idx="169">
                  <c:v>18</c:v>
                </c:pt>
                <c:pt idx="170">
                  <c:v>18</c:v>
                </c:pt>
                <c:pt idx="171">
                  <c:v>18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18</c:v>
                </c:pt>
                <c:pt idx="180">
                  <c:v>18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18</c:v>
                </c:pt>
                <c:pt idx="185">
                  <c:v>18</c:v>
                </c:pt>
                <c:pt idx="186">
                  <c:v>18</c:v>
                </c:pt>
                <c:pt idx="187">
                  <c:v>18</c:v>
                </c:pt>
                <c:pt idx="188">
                  <c:v>18</c:v>
                </c:pt>
                <c:pt idx="189">
                  <c:v>18</c:v>
                </c:pt>
                <c:pt idx="190">
                  <c:v>18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18</c:v>
                </c:pt>
                <c:pt idx="197">
                  <c:v>18</c:v>
                </c:pt>
                <c:pt idx="198">
                  <c:v>18</c:v>
                </c:pt>
                <c:pt idx="199">
                  <c:v>18</c:v>
                </c:pt>
                <c:pt idx="200">
                  <c:v>18</c:v>
                </c:pt>
                <c:pt idx="201">
                  <c:v>18</c:v>
                </c:pt>
                <c:pt idx="202">
                  <c:v>18</c:v>
                </c:pt>
                <c:pt idx="203">
                  <c:v>18</c:v>
                </c:pt>
                <c:pt idx="204">
                  <c:v>18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18</c:v>
                </c:pt>
                <c:pt idx="218">
                  <c:v>18</c:v>
                </c:pt>
                <c:pt idx="219">
                  <c:v>18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18</c:v>
                </c:pt>
                <c:pt idx="232">
                  <c:v>18</c:v>
                </c:pt>
                <c:pt idx="233">
                  <c:v>18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  <c:pt idx="255">
                  <c:v>18</c:v>
                </c:pt>
                <c:pt idx="256">
                  <c:v>18</c:v>
                </c:pt>
                <c:pt idx="257">
                  <c:v>18</c:v>
                </c:pt>
                <c:pt idx="258">
                  <c:v>18</c:v>
                </c:pt>
                <c:pt idx="259">
                  <c:v>18</c:v>
                </c:pt>
                <c:pt idx="260">
                  <c:v>18</c:v>
                </c:pt>
                <c:pt idx="261">
                  <c:v>18</c:v>
                </c:pt>
                <c:pt idx="262">
                  <c:v>18</c:v>
                </c:pt>
                <c:pt idx="263">
                  <c:v>18</c:v>
                </c:pt>
                <c:pt idx="264">
                  <c:v>18</c:v>
                </c:pt>
                <c:pt idx="265">
                  <c:v>18</c:v>
                </c:pt>
                <c:pt idx="266">
                  <c:v>18</c:v>
                </c:pt>
                <c:pt idx="267">
                  <c:v>18</c:v>
                </c:pt>
                <c:pt idx="268">
                  <c:v>18</c:v>
                </c:pt>
                <c:pt idx="269">
                  <c:v>18</c:v>
                </c:pt>
                <c:pt idx="270">
                  <c:v>18</c:v>
                </c:pt>
                <c:pt idx="271">
                  <c:v>18</c:v>
                </c:pt>
                <c:pt idx="272">
                  <c:v>18</c:v>
                </c:pt>
                <c:pt idx="273">
                  <c:v>18</c:v>
                </c:pt>
                <c:pt idx="274">
                  <c:v>18</c:v>
                </c:pt>
                <c:pt idx="275">
                  <c:v>18</c:v>
                </c:pt>
                <c:pt idx="276">
                  <c:v>18</c:v>
                </c:pt>
                <c:pt idx="277">
                  <c:v>18</c:v>
                </c:pt>
                <c:pt idx="278">
                  <c:v>18</c:v>
                </c:pt>
                <c:pt idx="279">
                  <c:v>18</c:v>
                </c:pt>
                <c:pt idx="280">
                  <c:v>18</c:v>
                </c:pt>
                <c:pt idx="281">
                  <c:v>18</c:v>
                </c:pt>
                <c:pt idx="282">
                  <c:v>18</c:v>
                </c:pt>
                <c:pt idx="283">
                  <c:v>18</c:v>
                </c:pt>
                <c:pt idx="284">
                  <c:v>18</c:v>
                </c:pt>
                <c:pt idx="285">
                  <c:v>18</c:v>
                </c:pt>
                <c:pt idx="286">
                  <c:v>18</c:v>
                </c:pt>
                <c:pt idx="287">
                  <c:v>18</c:v>
                </c:pt>
                <c:pt idx="288">
                  <c:v>18</c:v>
                </c:pt>
                <c:pt idx="289">
                  <c:v>18</c:v>
                </c:pt>
                <c:pt idx="290">
                  <c:v>18</c:v>
                </c:pt>
                <c:pt idx="291">
                  <c:v>18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18</c:v>
                </c:pt>
                <c:pt idx="296">
                  <c:v>18</c:v>
                </c:pt>
                <c:pt idx="297">
                  <c:v>18</c:v>
                </c:pt>
                <c:pt idx="298">
                  <c:v>18</c:v>
                </c:pt>
                <c:pt idx="299">
                  <c:v>18</c:v>
                </c:pt>
                <c:pt idx="300">
                  <c:v>18</c:v>
                </c:pt>
                <c:pt idx="301">
                  <c:v>18</c:v>
                </c:pt>
                <c:pt idx="302">
                  <c:v>18</c:v>
                </c:pt>
                <c:pt idx="303">
                  <c:v>18</c:v>
                </c:pt>
                <c:pt idx="304">
                  <c:v>18</c:v>
                </c:pt>
                <c:pt idx="305">
                  <c:v>18</c:v>
                </c:pt>
                <c:pt idx="306">
                  <c:v>18</c:v>
                </c:pt>
                <c:pt idx="307">
                  <c:v>18</c:v>
                </c:pt>
                <c:pt idx="308">
                  <c:v>18</c:v>
                </c:pt>
                <c:pt idx="309">
                  <c:v>18</c:v>
                </c:pt>
                <c:pt idx="310">
                  <c:v>18</c:v>
                </c:pt>
                <c:pt idx="311">
                  <c:v>18</c:v>
                </c:pt>
                <c:pt idx="312">
                  <c:v>18</c:v>
                </c:pt>
                <c:pt idx="313">
                  <c:v>18</c:v>
                </c:pt>
                <c:pt idx="314">
                  <c:v>18</c:v>
                </c:pt>
                <c:pt idx="315">
                  <c:v>18</c:v>
                </c:pt>
                <c:pt idx="316">
                  <c:v>18</c:v>
                </c:pt>
                <c:pt idx="317">
                  <c:v>18</c:v>
                </c:pt>
                <c:pt idx="318">
                  <c:v>18</c:v>
                </c:pt>
                <c:pt idx="319">
                  <c:v>18</c:v>
                </c:pt>
                <c:pt idx="320">
                  <c:v>18</c:v>
                </c:pt>
                <c:pt idx="321">
                  <c:v>18</c:v>
                </c:pt>
                <c:pt idx="322">
                  <c:v>18</c:v>
                </c:pt>
                <c:pt idx="323">
                  <c:v>18</c:v>
                </c:pt>
                <c:pt idx="324">
                  <c:v>18</c:v>
                </c:pt>
                <c:pt idx="325">
                  <c:v>18</c:v>
                </c:pt>
                <c:pt idx="326">
                  <c:v>18</c:v>
                </c:pt>
                <c:pt idx="327">
                  <c:v>18</c:v>
                </c:pt>
                <c:pt idx="328">
                  <c:v>18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</c:v>
                </c:pt>
                <c:pt idx="334">
                  <c:v>18</c:v>
                </c:pt>
                <c:pt idx="335">
                  <c:v>18</c:v>
                </c:pt>
                <c:pt idx="336">
                  <c:v>18</c:v>
                </c:pt>
                <c:pt idx="337">
                  <c:v>18</c:v>
                </c:pt>
                <c:pt idx="338">
                  <c:v>18</c:v>
                </c:pt>
                <c:pt idx="339">
                  <c:v>18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  <c:pt idx="360">
                  <c:v>18</c:v>
                </c:pt>
                <c:pt idx="361">
                  <c:v>18</c:v>
                </c:pt>
                <c:pt idx="362">
                  <c:v>18</c:v>
                </c:pt>
                <c:pt idx="363">
                  <c:v>18</c:v>
                </c:pt>
                <c:pt idx="364">
                  <c:v>18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18</c:v>
                </c:pt>
                <c:pt idx="370">
                  <c:v>18</c:v>
                </c:pt>
                <c:pt idx="371">
                  <c:v>18</c:v>
                </c:pt>
                <c:pt idx="372">
                  <c:v>18</c:v>
                </c:pt>
                <c:pt idx="373">
                  <c:v>18</c:v>
                </c:pt>
                <c:pt idx="374">
                  <c:v>18</c:v>
                </c:pt>
                <c:pt idx="375">
                  <c:v>18</c:v>
                </c:pt>
                <c:pt idx="376">
                  <c:v>18</c:v>
                </c:pt>
                <c:pt idx="377">
                  <c:v>18</c:v>
                </c:pt>
                <c:pt idx="378">
                  <c:v>18</c:v>
                </c:pt>
                <c:pt idx="379">
                  <c:v>18</c:v>
                </c:pt>
                <c:pt idx="380">
                  <c:v>18</c:v>
                </c:pt>
                <c:pt idx="381">
                  <c:v>18</c:v>
                </c:pt>
                <c:pt idx="382">
                  <c:v>18</c:v>
                </c:pt>
                <c:pt idx="383">
                  <c:v>18</c:v>
                </c:pt>
                <c:pt idx="384">
                  <c:v>18</c:v>
                </c:pt>
                <c:pt idx="385">
                  <c:v>18</c:v>
                </c:pt>
                <c:pt idx="386">
                  <c:v>18</c:v>
                </c:pt>
                <c:pt idx="387">
                  <c:v>18</c:v>
                </c:pt>
                <c:pt idx="388">
                  <c:v>18</c:v>
                </c:pt>
                <c:pt idx="389">
                  <c:v>18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18</c:v>
                </c:pt>
                <c:pt idx="394">
                  <c:v>18</c:v>
                </c:pt>
                <c:pt idx="395">
                  <c:v>18</c:v>
                </c:pt>
                <c:pt idx="396">
                  <c:v>18</c:v>
                </c:pt>
                <c:pt idx="397">
                  <c:v>18</c:v>
                </c:pt>
                <c:pt idx="398">
                  <c:v>18</c:v>
                </c:pt>
                <c:pt idx="399">
                  <c:v>18</c:v>
                </c:pt>
                <c:pt idx="400">
                  <c:v>18</c:v>
                </c:pt>
                <c:pt idx="401">
                  <c:v>18</c:v>
                </c:pt>
                <c:pt idx="402">
                  <c:v>18</c:v>
                </c:pt>
                <c:pt idx="403">
                  <c:v>18</c:v>
                </c:pt>
                <c:pt idx="404">
                  <c:v>18</c:v>
                </c:pt>
                <c:pt idx="405">
                  <c:v>18</c:v>
                </c:pt>
                <c:pt idx="406">
                  <c:v>18</c:v>
                </c:pt>
                <c:pt idx="407">
                  <c:v>18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18</c:v>
                </c:pt>
                <c:pt idx="419">
                  <c:v>18</c:v>
                </c:pt>
                <c:pt idx="420">
                  <c:v>18</c:v>
                </c:pt>
                <c:pt idx="421">
                  <c:v>18</c:v>
                </c:pt>
                <c:pt idx="422">
                  <c:v>18</c:v>
                </c:pt>
                <c:pt idx="423">
                  <c:v>18</c:v>
                </c:pt>
                <c:pt idx="424">
                  <c:v>18</c:v>
                </c:pt>
                <c:pt idx="425">
                  <c:v>18</c:v>
                </c:pt>
                <c:pt idx="426">
                  <c:v>18</c:v>
                </c:pt>
                <c:pt idx="427">
                  <c:v>18</c:v>
                </c:pt>
                <c:pt idx="428">
                  <c:v>18</c:v>
                </c:pt>
                <c:pt idx="429">
                  <c:v>18</c:v>
                </c:pt>
                <c:pt idx="430">
                  <c:v>18</c:v>
                </c:pt>
                <c:pt idx="431">
                  <c:v>18</c:v>
                </c:pt>
                <c:pt idx="432">
                  <c:v>18</c:v>
                </c:pt>
                <c:pt idx="433">
                  <c:v>18</c:v>
                </c:pt>
                <c:pt idx="434">
                  <c:v>18</c:v>
                </c:pt>
                <c:pt idx="435">
                  <c:v>18</c:v>
                </c:pt>
                <c:pt idx="436">
                  <c:v>18</c:v>
                </c:pt>
                <c:pt idx="437">
                  <c:v>18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18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Sheet1!$C$130</c:f>
              <c:strCache>
                <c:ptCount val="1"/>
                <c:pt idx="0">
                  <c:v>VCQ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Sheet1!$C$131:$C$581</c:f>
              <c:numCache>
                <c:formatCode>0.000</c:formatCode>
                <c:ptCount val="451"/>
                <c:pt idx="0">
                  <c:v>5.2523938264533445</c:v>
                </c:pt>
                <c:pt idx="1">
                  <c:v>5.2523938264533445</c:v>
                </c:pt>
                <c:pt idx="2">
                  <c:v>5.2523938264533445</c:v>
                </c:pt>
                <c:pt idx="3">
                  <c:v>5.2523938264533445</c:v>
                </c:pt>
                <c:pt idx="4">
                  <c:v>5.2523938264533445</c:v>
                </c:pt>
                <c:pt idx="5">
                  <c:v>5.2523938264533445</c:v>
                </c:pt>
                <c:pt idx="6">
                  <c:v>5.2523938264533445</c:v>
                </c:pt>
                <c:pt idx="7">
                  <c:v>5.2523938264533445</c:v>
                </c:pt>
                <c:pt idx="8">
                  <c:v>5.2523938264533445</c:v>
                </c:pt>
                <c:pt idx="9">
                  <c:v>5.2523938264533445</c:v>
                </c:pt>
                <c:pt idx="10">
                  <c:v>5.2523938264533445</c:v>
                </c:pt>
                <c:pt idx="11">
                  <c:v>5.2523938264533445</c:v>
                </c:pt>
                <c:pt idx="12">
                  <c:v>5.2523938264533445</c:v>
                </c:pt>
                <c:pt idx="13">
                  <c:v>5.2523938264533445</c:v>
                </c:pt>
                <c:pt idx="14">
                  <c:v>5.2523938264533445</c:v>
                </c:pt>
                <c:pt idx="15">
                  <c:v>5.2523938264533445</c:v>
                </c:pt>
                <c:pt idx="16">
                  <c:v>5.2523938264533445</c:v>
                </c:pt>
                <c:pt idx="17">
                  <c:v>5.2523938264533445</c:v>
                </c:pt>
                <c:pt idx="18">
                  <c:v>5.2523938264533445</c:v>
                </c:pt>
                <c:pt idx="19">
                  <c:v>5.2523938264533445</c:v>
                </c:pt>
                <c:pt idx="20">
                  <c:v>5.2523938264533445</c:v>
                </c:pt>
                <c:pt idx="21">
                  <c:v>5.2523938264533445</c:v>
                </c:pt>
                <c:pt idx="22">
                  <c:v>5.2523938264533445</c:v>
                </c:pt>
                <c:pt idx="23">
                  <c:v>5.2523938264533445</c:v>
                </c:pt>
                <c:pt idx="24">
                  <c:v>5.2523938264533445</c:v>
                </c:pt>
                <c:pt idx="25">
                  <c:v>5.2523938264533445</c:v>
                </c:pt>
                <c:pt idx="26">
                  <c:v>5.2523938264533445</c:v>
                </c:pt>
                <c:pt idx="27">
                  <c:v>5.2523938264533445</c:v>
                </c:pt>
                <c:pt idx="28">
                  <c:v>5.2523938264533445</c:v>
                </c:pt>
                <c:pt idx="29">
                  <c:v>5.2523938264533445</c:v>
                </c:pt>
                <c:pt idx="30">
                  <c:v>5.2523938264533445</c:v>
                </c:pt>
                <c:pt idx="31">
                  <c:v>5.2523938264533445</c:v>
                </c:pt>
                <c:pt idx="32">
                  <c:v>5.2523938264533445</c:v>
                </c:pt>
                <c:pt idx="33">
                  <c:v>5.2523938264533445</c:v>
                </c:pt>
                <c:pt idx="34">
                  <c:v>5.2523938264533445</c:v>
                </c:pt>
                <c:pt idx="35">
                  <c:v>5.2523938264533445</c:v>
                </c:pt>
                <c:pt idx="36">
                  <c:v>5.2523938264533445</c:v>
                </c:pt>
                <c:pt idx="37">
                  <c:v>5.2523938264533445</c:v>
                </c:pt>
                <c:pt idx="38">
                  <c:v>5.2523938264533445</c:v>
                </c:pt>
                <c:pt idx="39">
                  <c:v>5.2523938264533445</c:v>
                </c:pt>
                <c:pt idx="40">
                  <c:v>5.2523938264533445</c:v>
                </c:pt>
                <c:pt idx="41">
                  <c:v>5.2523938264533445</c:v>
                </c:pt>
                <c:pt idx="42">
                  <c:v>5.2523938264533445</c:v>
                </c:pt>
                <c:pt idx="43">
                  <c:v>5.2523938264533445</c:v>
                </c:pt>
                <c:pt idx="44">
                  <c:v>5.2523938264533445</c:v>
                </c:pt>
                <c:pt idx="45">
                  <c:v>5.2523938264533445</c:v>
                </c:pt>
                <c:pt idx="46">
                  <c:v>5.2523938264533445</c:v>
                </c:pt>
                <c:pt idx="47">
                  <c:v>5.2523938264533445</c:v>
                </c:pt>
                <c:pt idx="48">
                  <c:v>5.2523938264533445</c:v>
                </c:pt>
                <c:pt idx="49">
                  <c:v>5.2523938264533445</c:v>
                </c:pt>
                <c:pt idx="50">
                  <c:v>5.2523938264533445</c:v>
                </c:pt>
                <c:pt idx="51">
                  <c:v>5.2523938264533445</c:v>
                </c:pt>
                <c:pt idx="52">
                  <c:v>5.2523938264533445</c:v>
                </c:pt>
                <c:pt idx="53">
                  <c:v>5.2523938264533445</c:v>
                </c:pt>
                <c:pt idx="54">
                  <c:v>5.2523938264533445</c:v>
                </c:pt>
                <c:pt idx="55">
                  <c:v>5.2523938264533445</c:v>
                </c:pt>
                <c:pt idx="56">
                  <c:v>5.2523938264533445</c:v>
                </c:pt>
                <c:pt idx="57">
                  <c:v>5.2523938264533445</c:v>
                </c:pt>
                <c:pt idx="58">
                  <c:v>5.2523938264533445</c:v>
                </c:pt>
                <c:pt idx="59">
                  <c:v>5.2523938264533445</c:v>
                </c:pt>
                <c:pt idx="60">
                  <c:v>5.2523938264533445</c:v>
                </c:pt>
                <c:pt idx="61">
                  <c:v>5.2523938264533445</c:v>
                </c:pt>
                <c:pt idx="62">
                  <c:v>5.2523938264533445</c:v>
                </c:pt>
                <c:pt idx="63">
                  <c:v>5.2523938264533445</c:v>
                </c:pt>
                <c:pt idx="64">
                  <c:v>5.2523938264533445</c:v>
                </c:pt>
                <c:pt idx="65">
                  <c:v>5.2523938264533445</c:v>
                </c:pt>
                <c:pt idx="66">
                  <c:v>5.2523938264533445</c:v>
                </c:pt>
                <c:pt idx="67">
                  <c:v>5.2523938264533445</c:v>
                </c:pt>
                <c:pt idx="68">
                  <c:v>5.2523938264533445</c:v>
                </c:pt>
                <c:pt idx="69">
                  <c:v>5.2523938264533445</c:v>
                </c:pt>
                <c:pt idx="70">
                  <c:v>5.2523938264533445</c:v>
                </c:pt>
                <c:pt idx="71">
                  <c:v>5.2523938264533445</c:v>
                </c:pt>
                <c:pt idx="72">
                  <c:v>5.2523938264533445</c:v>
                </c:pt>
                <c:pt idx="73">
                  <c:v>5.2523938264533445</c:v>
                </c:pt>
                <c:pt idx="74">
                  <c:v>5.2523938264533445</c:v>
                </c:pt>
                <c:pt idx="75">
                  <c:v>5.2523938264533445</c:v>
                </c:pt>
                <c:pt idx="76">
                  <c:v>5.2523938264533445</c:v>
                </c:pt>
                <c:pt idx="77">
                  <c:v>5.2523938264533445</c:v>
                </c:pt>
                <c:pt idx="78">
                  <c:v>5.2523938264533445</c:v>
                </c:pt>
                <c:pt idx="79">
                  <c:v>5.2523938264533445</c:v>
                </c:pt>
                <c:pt idx="80">
                  <c:v>5.2523938264533445</c:v>
                </c:pt>
                <c:pt idx="81">
                  <c:v>5.2523938264533445</c:v>
                </c:pt>
                <c:pt idx="82">
                  <c:v>5.2523938264533445</c:v>
                </c:pt>
                <c:pt idx="83">
                  <c:v>5.2523938264533445</c:v>
                </c:pt>
                <c:pt idx="84">
                  <c:v>5.2523938264533445</c:v>
                </c:pt>
                <c:pt idx="85">
                  <c:v>5.2523938264533445</c:v>
                </c:pt>
                <c:pt idx="86">
                  <c:v>5.2523938264533445</c:v>
                </c:pt>
                <c:pt idx="87">
                  <c:v>5.2523938264533445</c:v>
                </c:pt>
                <c:pt idx="88">
                  <c:v>5.2523938264533445</c:v>
                </c:pt>
                <c:pt idx="89">
                  <c:v>5.2523938264533445</c:v>
                </c:pt>
                <c:pt idx="90">
                  <c:v>5.2523938264533445</c:v>
                </c:pt>
                <c:pt idx="91">
                  <c:v>5.2523938264533445</c:v>
                </c:pt>
                <c:pt idx="92">
                  <c:v>5.2523938264533445</c:v>
                </c:pt>
                <c:pt idx="93">
                  <c:v>5.2523938264533445</c:v>
                </c:pt>
                <c:pt idx="94">
                  <c:v>5.2523938264533445</c:v>
                </c:pt>
                <c:pt idx="95">
                  <c:v>5.2523938264533445</c:v>
                </c:pt>
                <c:pt idx="96">
                  <c:v>5.2523938264533445</c:v>
                </c:pt>
                <c:pt idx="97">
                  <c:v>5.2523938264533445</c:v>
                </c:pt>
                <c:pt idx="98">
                  <c:v>5.2523938264533445</c:v>
                </c:pt>
                <c:pt idx="99">
                  <c:v>5.2523938264533445</c:v>
                </c:pt>
                <c:pt idx="100">
                  <c:v>5.2523938264533445</c:v>
                </c:pt>
                <c:pt idx="101">
                  <c:v>5.2523938264533445</c:v>
                </c:pt>
                <c:pt idx="102">
                  <c:v>5.2523938264533445</c:v>
                </c:pt>
                <c:pt idx="103">
                  <c:v>5.2523938264533445</c:v>
                </c:pt>
                <c:pt idx="104">
                  <c:v>5.2523938264533445</c:v>
                </c:pt>
                <c:pt idx="105">
                  <c:v>5.2523938264533445</c:v>
                </c:pt>
                <c:pt idx="106">
                  <c:v>5.2523938264533445</c:v>
                </c:pt>
                <c:pt idx="107">
                  <c:v>5.2523938264533445</c:v>
                </c:pt>
                <c:pt idx="108">
                  <c:v>5.2523938264533445</c:v>
                </c:pt>
                <c:pt idx="109">
                  <c:v>5.2523938264533445</c:v>
                </c:pt>
                <c:pt idx="110">
                  <c:v>5.2523938264533445</c:v>
                </c:pt>
                <c:pt idx="111">
                  <c:v>5.2523938264533445</c:v>
                </c:pt>
                <c:pt idx="112">
                  <c:v>5.2523938264533445</c:v>
                </c:pt>
                <c:pt idx="113">
                  <c:v>5.2523938264533445</c:v>
                </c:pt>
                <c:pt idx="114">
                  <c:v>5.2523938264533445</c:v>
                </c:pt>
                <c:pt idx="115">
                  <c:v>5.2523938264533445</c:v>
                </c:pt>
                <c:pt idx="116">
                  <c:v>5.2523938264533445</c:v>
                </c:pt>
                <c:pt idx="117">
                  <c:v>5.2523938264533445</c:v>
                </c:pt>
                <c:pt idx="118">
                  <c:v>5.2523938264533445</c:v>
                </c:pt>
                <c:pt idx="119">
                  <c:v>5.2523938264533445</c:v>
                </c:pt>
                <c:pt idx="120">
                  <c:v>5.2523938264533445</c:v>
                </c:pt>
                <c:pt idx="121">
                  <c:v>5.2523938264533445</c:v>
                </c:pt>
                <c:pt idx="122">
                  <c:v>5.2523938264533445</c:v>
                </c:pt>
                <c:pt idx="123">
                  <c:v>5.2523938264533445</c:v>
                </c:pt>
                <c:pt idx="124">
                  <c:v>5.2523938264533445</c:v>
                </c:pt>
                <c:pt idx="125">
                  <c:v>5.2523938264533445</c:v>
                </c:pt>
                <c:pt idx="126">
                  <c:v>5.2523938264533445</c:v>
                </c:pt>
                <c:pt idx="127">
                  <c:v>5.2523938264533445</c:v>
                </c:pt>
                <c:pt idx="128">
                  <c:v>5.2523938264533445</c:v>
                </c:pt>
                <c:pt idx="129">
                  <c:v>5.2523938264533445</c:v>
                </c:pt>
                <c:pt idx="130">
                  <c:v>5.2523938264533445</c:v>
                </c:pt>
                <c:pt idx="131">
                  <c:v>5.2523938264533445</c:v>
                </c:pt>
                <c:pt idx="132">
                  <c:v>5.2523938264533445</c:v>
                </c:pt>
                <c:pt idx="133">
                  <c:v>5.2523938264533445</c:v>
                </c:pt>
                <c:pt idx="134">
                  <c:v>5.2523938264533445</c:v>
                </c:pt>
                <c:pt idx="135">
                  <c:v>5.2523938264533445</c:v>
                </c:pt>
                <c:pt idx="136">
                  <c:v>5.2523938264533445</c:v>
                </c:pt>
                <c:pt idx="137">
                  <c:v>5.2523938264533445</c:v>
                </c:pt>
                <c:pt idx="138">
                  <c:v>5.2523938264533445</c:v>
                </c:pt>
                <c:pt idx="139">
                  <c:v>5.2523938264533445</c:v>
                </c:pt>
                <c:pt idx="140">
                  <c:v>5.2523938264533445</c:v>
                </c:pt>
                <c:pt idx="141">
                  <c:v>5.2523938264533445</c:v>
                </c:pt>
                <c:pt idx="142">
                  <c:v>5.2523938264533445</c:v>
                </c:pt>
                <c:pt idx="143">
                  <c:v>5.2523938264533445</c:v>
                </c:pt>
                <c:pt idx="144">
                  <c:v>5.2523938264533445</c:v>
                </c:pt>
                <c:pt idx="145">
                  <c:v>5.2523938264533445</c:v>
                </c:pt>
                <c:pt idx="146">
                  <c:v>5.2523938264533445</c:v>
                </c:pt>
                <c:pt idx="147">
                  <c:v>5.2523938264533445</c:v>
                </c:pt>
                <c:pt idx="148">
                  <c:v>5.2523938264533445</c:v>
                </c:pt>
                <c:pt idx="149">
                  <c:v>5.2523938264533445</c:v>
                </c:pt>
                <c:pt idx="150">
                  <c:v>5.2523938264533445</c:v>
                </c:pt>
                <c:pt idx="151">
                  <c:v>5.2523938264533445</c:v>
                </c:pt>
                <c:pt idx="152">
                  <c:v>5.2523938264533445</c:v>
                </c:pt>
                <c:pt idx="153">
                  <c:v>5.2523938264533445</c:v>
                </c:pt>
                <c:pt idx="154">
                  <c:v>5.2523938264533445</c:v>
                </c:pt>
                <c:pt idx="155">
                  <c:v>5.2523938264533445</c:v>
                </c:pt>
                <c:pt idx="156">
                  <c:v>5.2523938264533445</c:v>
                </c:pt>
                <c:pt idx="157">
                  <c:v>5.2523938264533445</c:v>
                </c:pt>
                <c:pt idx="158">
                  <c:v>5.2523938264533445</c:v>
                </c:pt>
                <c:pt idx="159">
                  <c:v>5.2523938264533445</c:v>
                </c:pt>
                <c:pt idx="160">
                  <c:v>5.2523938264533445</c:v>
                </c:pt>
                <c:pt idx="161">
                  <c:v>5.2523938264533445</c:v>
                </c:pt>
                <c:pt idx="162">
                  <c:v>5.2523938264533445</c:v>
                </c:pt>
                <c:pt idx="163">
                  <c:v>5.2523938264533445</c:v>
                </c:pt>
                <c:pt idx="164">
                  <c:v>5.2523938264533445</c:v>
                </c:pt>
                <c:pt idx="165">
                  <c:v>5.2523938264533445</c:v>
                </c:pt>
                <c:pt idx="166">
                  <c:v>5.2523938264533445</c:v>
                </c:pt>
                <c:pt idx="167">
                  <c:v>5.2523938264533445</c:v>
                </c:pt>
                <c:pt idx="168">
                  <c:v>5.2523938264533445</c:v>
                </c:pt>
                <c:pt idx="169">
                  <c:v>5.2523938264533445</c:v>
                </c:pt>
                <c:pt idx="170">
                  <c:v>5.2523938264533445</c:v>
                </c:pt>
                <c:pt idx="171">
                  <c:v>5.2523938264533445</c:v>
                </c:pt>
                <c:pt idx="172">
                  <c:v>5.2523938264533445</c:v>
                </c:pt>
                <c:pt idx="173">
                  <c:v>5.2523938264533445</c:v>
                </c:pt>
                <c:pt idx="174">
                  <c:v>5.2523938264533445</c:v>
                </c:pt>
                <c:pt idx="175">
                  <c:v>5.2523938264533445</c:v>
                </c:pt>
                <c:pt idx="176">
                  <c:v>5.2523938264533445</c:v>
                </c:pt>
                <c:pt idx="177">
                  <c:v>5.2523938264533445</c:v>
                </c:pt>
                <c:pt idx="178">
                  <c:v>5.2523938264533445</c:v>
                </c:pt>
                <c:pt idx="179">
                  <c:v>5.2523938264533445</c:v>
                </c:pt>
                <c:pt idx="180">
                  <c:v>5.2523938264533445</c:v>
                </c:pt>
                <c:pt idx="181">
                  <c:v>5.2523938264533445</c:v>
                </c:pt>
                <c:pt idx="182">
                  <c:v>5.2523938264533445</c:v>
                </c:pt>
                <c:pt idx="183">
                  <c:v>5.2523938264533445</c:v>
                </c:pt>
                <c:pt idx="184">
                  <c:v>5.2523938264533445</c:v>
                </c:pt>
                <c:pt idx="185">
                  <c:v>5.2523938264533445</c:v>
                </c:pt>
                <c:pt idx="186">
                  <c:v>5.2523938264533445</c:v>
                </c:pt>
                <c:pt idx="187">
                  <c:v>5.2523938264533445</c:v>
                </c:pt>
                <c:pt idx="188">
                  <c:v>5.2523938264533445</c:v>
                </c:pt>
                <c:pt idx="189">
                  <c:v>5.2523938264533445</c:v>
                </c:pt>
                <c:pt idx="190">
                  <c:v>5.2523938264533445</c:v>
                </c:pt>
                <c:pt idx="191">
                  <c:v>5.2523938264533445</c:v>
                </c:pt>
                <c:pt idx="192">
                  <c:v>5.2523938264533445</c:v>
                </c:pt>
                <c:pt idx="193">
                  <c:v>5.2523938264533445</c:v>
                </c:pt>
                <c:pt idx="194">
                  <c:v>5.2523938264533445</c:v>
                </c:pt>
                <c:pt idx="195">
                  <c:v>5.2523938264533445</c:v>
                </c:pt>
                <c:pt idx="196">
                  <c:v>5.2523938264533445</c:v>
                </c:pt>
                <c:pt idx="197">
                  <c:v>5.2523938264533445</c:v>
                </c:pt>
                <c:pt idx="198">
                  <c:v>5.2523938264533445</c:v>
                </c:pt>
                <c:pt idx="199">
                  <c:v>5.2523938264533445</c:v>
                </c:pt>
                <c:pt idx="200">
                  <c:v>5.2523938264533445</c:v>
                </c:pt>
                <c:pt idx="201">
                  <c:v>5.2523938264533445</c:v>
                </c:pt>
                <c:pt idx="202">
                  <c:v>5.2523938264533445</c:v>
                </c:pt>
                <c:pt idx="203">
                  <c:v>5.2523938264533445</c:v>
                </c:pt>
                <c:pt idx="204">
                  <c:v>5.2523938264533445</c:v>
                </c:pt>
                <c:pt idx="205">
                  <c:v>5.2523938264533445</c:v>
                </c:pt>
                <c:pt idx="206">
                  <c:v>5.2523938264533445</c:v>
                </c:pt>
                <c:pt idx="207">
                  <c:v>5.2523938264533445</c:v>
                </c:pt>
                <c:pt idx="208">
                  <c:v>5.2523938264533445</c:v>
                </c:pt>
                <c:pt idx="209">
                  <c:v>5.2523938264533445</c:v>
                </c:pt>
                <c:pt idx="210">
                  <c:v>5.2523938264533445</c:v>
                </c:pt>
                <c:pt idx="211">
                  <c:v>5.2523938264533445</c:v>
                </c:pt>
                <c:pt idx="212">
                  <c:v>5.2523938264533445</c:v>
                </c:pt>
                <c:pt idx="213">
                  <c:v>5.2523938264533445</c:v>
                </c:pt>
                <c:pt idx="214">
                  <c:v>5.2523938264533445</c:v>
                </c:pt>
                <c:pt idx="215">
                  <c:v>5.2523938264533445</c:v>
                </c:pt>
                <c:pt idx="216">
                  <c:v>5.2523938264533445</c:v>
                </c:pt>
                <c:pt idx="217">
                  <c:v>5.2523938264533445</c:v>
                </c:pt>
                <c:pt idx="218">
                  <c:v>5.2523938264533445</c:v>
                </c:pt>
                <c:pt idx="219">
                  <c:v>5.2523938264533445</c:v>
                </c:pt>
                <c:pt idx="220">
                  <c:v>5.2523938264533445</c:v>
                </c:pt>
                <c:pt idx="221">
                  <c:v>5.2523938264533445</c:v>
                </c:pt>
                <c:pt idx="222">
                  <c:v>5.2523938264533445</c:v>
                </c:pt>
                <c:pt idx="223">
                  <c:v>5.2523938264533445</c:v>
                </c:pt>
                <c:pt idx="224">
                  <c:v>5.2523938264533445</c:v>
                </c:pt>
                <c:pt idx="225">
                  <c:v>5.2523938264533445</c:v>
                </c:pt>
                <c:pt idx="226">
                  <c:v>5.2523938264533445</c:v>
                </c:pt>
                <c:pt idx="227">
                  <c:v>5.2523938264533445</c:v>
                </c:pt>
                <c:pt idx="228">
                  <c:v>5.2523938264533445</c:v>
                </c:pt>
                <c:pt idx="229">
                  <c:v>5.2523938264533445</c:v>
                </c:pt>
                <c:pt idx="230">
                  <c:v>5.2523938264533445</c:v>
                </c:pt>
                <c:pt idx="231">
                  <c:v>5.2523938264533445</c:v>
                </c:pt>
                <c:pt idx="232">
                  <c:v>5.2523938264533445</c:v>
                </c:pt>
                <c:pt idx="233">
                  <c:v>5.2523938264533445</c:v>
                </c:pt>
                <c:pt idx="234">
                  <c:v>5.2523938264533445</c:v>
                </c:pt>
                <c:pt idx="235">
                  <c:v>5.2523938264533445</c:v>
                </c:pt>
                <c:pt idx="236">
                  <c:v>5.2523938264533445</c:v>
                </c:pt>
                <c:pt idx="237">
                  <c:v>5.2523938264533445</c:v>
                </c:pt>
                <c:pt idx="238">
                  <c:v>5.2523938264533445</c:v>
                </c:pt>
                <c:pt idx="239">
                  <c:v>5.2523938264533445</c:v>
                </c:pt>
                <c:pt idx="240">
                  <c:v>5.2523938264533445</c:v>
                </c:pt>
                <c:pt idx="241">
                  <c:v>5.2523938264533445</c:v>
                </c:pt>
                <c:pt idx="242">
                  <c:v>5.2523938264533445</c:v>
                </c:pt>
                <c:pt idx="243">
                  <c:v>5.2523938264533445</c:v>
                </c:pt>
                <c:pt idx="244">
                  <c:v>5.2523938264533445</c:v>
                </c:pt>
                <c:pt idx="245">
                  <c:v>5.2523938264533445</c:v>
                </c:pt>
                <c:pt idx="246">
                  <c:v>5.2523938264533445</c:v>
                </c:pt>
                <c:pt idx="247">
                  <c:v>5.2523938264533445</c:v>
                </c:pt>
                <c:pt idx="248">
                  <c:v>5.2523938264533445</c:v>
                </c:pt>
                <c:pt idx="249">
                  <c:v>5.2523938264533445</c:v>
                </c:pt>
                <c:pt idx="250">
                  <c:v>5.2523938264533445</c:v>
                </c:pt>
                <c:pt idx="251">
                  <c:v>5.2523938264533445</c:v>
                </c:pt>
                <c:pt idx="252">
                  <c:v>5.2523938264533445</c:v>
                </c:pt>
                <c:pt idx="253">
                  <c:v>5.2523938264533445</c:v>
                </c:pt>
                <c:pt idx="254">
                  <c:v>5.2523938264533445</c:v>
                </c:pt>
                <c:pt idx="255">
                  <c:v>5.2523938264533445</c:v>
                </c:pt>
                <c:pt idx="256">
                  <c:v>5.2523938264533445</c:v>
                </c:pt>
                <c:pt idx="257">
                  <c:v>5.2523938264533445</c:v>
                </c:pt>
                <c:pt idx="258">
                  <c:v>5.2523938264533445</c:v>
                </c:pt>
                <c:pt idx="259">
                  <c:v>5.2523938264533445</c:v>
                </c:pt>
                <c:pt idx="260">
                  <c:v>5.2523938264533445</c:v>
                </c:pt>
                <c:pt idx="261">
                  <c:v>5.2523938264533445</c:v>
                </c:pt>
                <c:pt idx="262">
                  <c:v>5.2523938264533445</c:v>
                </c:pt>
                <c:pt idx="263">
                  <c:v>5.2523938264533445</c:v>
                </c:pt>
                <c:pt idx="264">
                  <c:v>5.2523938264533445</c:v>
                </c:pt>
                <c:pt idx="265">
                  <c:v>5.2523938264533445</c:v>
                </c:pt>
                <c:pt idx="266">
                  <c:v>5.2523938264533445</c:v>
                </c:pt>
                <c:pt idx="267">
                  <c:v>5.2523938264533445</c:v>
                </c:pt>
                <c:pt idx="268">
                  <c:v>5.2523938264533445</c:v>
                </c:pt>
                <c:pt idx="269">
                  <c:v>5.2523938264533445</c:v>
                </c:pt>
                <c:pt idx="270">
                  <c:v>5.2523938264533445</c:v>
                </c:pt>
                <c:pt idx="271">
                  <c:v>5.2523938264533445</c:v>
                </c:pt>
                <c:pt idx="272">
                  <c:v>5.2523938264533445</c:v>
                </c:pt>
                <c:pt idx="273">
                  <c:v>5.2523938264533445</c:v>
                </c:pt>
                <c:pt idx="274">
                  <c:v>5.2523938264533445</c:v>
                </c:pt>
                <c:pt idx="275">
                  <c:v>5.2523938264533445</c:v>
                </c:pt>
                <c:pt idx="276">
                  <c:v>5.2523938264533445</c:v>
                </c:pt>
                <c:pt idx="277">
                  <c:v>5.2523938264533445</c:v>
                </c:pt>
                <c:pt idx="278">
                  <c:v>5.2523938264533445</c:v>
                </c:pt>
                <c:pt idx="279">
                  <c:v>5.2523938264533445</c:v>
                </c:pt>
                <c:pt idx="280">
                  <c:v>5.2523938264533445</c:v>
                </c:pt>
                <c:pt idx="281">
                  <c:v>5.2523938264533445</c:v>
                </c:pt>
                <c:pt idx="282">
                  <c:v>5.2523938264533445</c:v>
                </c:pt>
                <c:pt idx="283">
                  <c:v>5.2523938264533445</c:v>
                </c:pt>
                <c:pt idx="284">
                  <c:v>5.2523938264533445</c:v>
                </c:pt>
                <c:pt idx="285">
                  <c:v>5.2523938264533445</c:v>
                </c:pt>
                <c:pt idx="286">
                  <c:v>5.2523938264533445</c:v>
                </c:pt>
                <c:pt idx="287">
                  <c:v>5.2523938264533445</c:v>
                </c:pt>
                <c:pt idx="288">
                  <c:v>5.2523938264533445</c:v>
                </c:pt>
                <c:pt idx="289">
                  <c:v>5.2523938264533445</c:v>
                </c:pt>
                <c:pt idx="290">
                  <c:v>5.2523938264533445</c:v>
                </c:pt>
                <c:pt idx="291">
                  <c:v>5.2523938264533445</c:v>
                </c:pt>
                <c:pt idx="292">
                  <c:v>5.2523938264533445</c:v>
                </c:pt>
                <c:pt idx="293">
                  <c:v>5.2523938264533445</c:v>
                </c:pt>
                <c:pt idx="294">
                  <c:v>5.2523938264533445</c:v>
                </c:pt>
                <c:pt idx="295">
                  <c:v>5.2523938264533445</c:v>
                </c:pt>
                <c:pt idx="296">
                  <c:v>5.2523938264533445</c:v>
                </c:pt>
                <c:pt idx="297">
                  <c:v>5.2523938264533445</c:v>
                </c:pt>
                <c:pt idx="298">
                  <c:v>5.2523938264533445</c:v>
                </c:pt>
                <c:pt idx="299">
                  <c:v>5.2523938264533445</c:v>
                </c:pt>
                <c:pt idx="300">
                  <c:v>5.2523938264533445</c:v>
                </c:pt>
                <c:pt idx="301">
                  <c:v>5.2523938264533445</c:v>
                </c:pt>
                <c:pt idx="302">
                  <c:v>5.2523938264533445</c:v>
                </c:pt>
                <c:pt idx="303">
                  <c:v>5.2523938264533445</c:v>
                </c:pt>
                <c:pt idx="304">
                  <c:v>5.2523938264533445</c:v>
                </c:pt>
                <c:pt idx="305">
                  <c:v>5.2523938264533445</c:v>
                </c:pt>
                <c:pt idx="306">
                  <c:v>5.2523938264533445</c:v>
                </c:pt>
                <c:pt idx="307">
                  <c:v>5.2523938264533445</c:v>
                </c:pt>
                <c:pt idx="308">
                  <c:v>5.2523938264533445</c:v>
                </c:pt>
                <c:pt idx="309">
                  <c:v>5.2523938264533445</c:v>
                </c:pt>
                <c:pt idx="310">
                  <c:v>5.2523938264533445</c:v>
                </c:pt>
                <c:pt idx="311">
                  <c:v>5.2523938264533445</c:v>
                </c:pt>
                <c:pt idx="312">
                  <c:v>5.2523938264533445</c:v>
                </c:pt>
                <c:pt idx="313">
                  <c:v>5.2523938264533445</c:v>
                </c:pt>
                <c:pt idx="314">
                  <c:v>5.2523938264533445</c:v>
                </c:pt>
                <c:pt idx="315">
                  <c:v>5.2523938264533445</c:v>
                </c:pt>
                <c:pt idx="316">
                  <c:v>5.2523938264533445</c:v>
                </c:pt>
                <c:pt idx="317">
                  <c:v>5.2523938264533445</c:v>
                </c:pt>
                <c:pt idx="318">
                  <c:v>5.2523938264533445</c:v>
                </c:pt>
                <c:pt idx="319">
                  <c:v>5.2523938264533445</c:v>
                </c:pt>
                <c:pt idx="320">
                  <c:v>5.2523938264533445</c:v>
                </c:pt>
                <c:pt idx="321">
                  <c:v>5.2523938264533445</c:v>
                </c:pt>
                <c:pt idx="322">
                  <c:v>5.2523938264533445</c:v>
                </c:pt>
                <c:pt idx="323">
                  <c:v>5.2523938264533445</c:v>
                </c:pt>
                <c:pt idx="324">
                  <c:v>5.2523938264533445</c:v>
                </c:pt>
                <c:pt idx="325">
                  <c:v>5.2523938264533445</c:v>
                </c:pt>
                <c:pt idx="326">
                  <c:v>5.2523938264533445</c:v>
                </c:pt>
                <c:pt idx="327">
                  <c:v>5.2523938264533445</c:v>
                </c:pt>
                <c:pt idx="328">
                  <c:v>5.2523938264533445</c:v>
                </c:pt>
                <c:pt idx="329">
                  <c:v>5.2523938264533445</c:v>
                </c:pt>
                <c:pt idx="330">
                  <c:v>5.2523938264533445</c:v>
                </c:pt>
                <c:pt idx="331">
                  <c:v>5.2523938264533445</c:v>
                </c:pt>
                <c:pt idx="332">
                  <c:v>5.2523938264533445</c:v>
                </c:pt>
                <c:pt idx="333">
                  <c:v>5.2523938264533445</c:v>
                </c:pt>
                <c:pt idx="334">
                  <c:v>5.2523938264533445</c:v>
                </c:pt>
                <c:pt idx="335">
                  <c:v>5.2523938264533445</c:v>
                </c:pt>
                <c:pt idx="336">
                  <c:v>5.2523938264533445</c:v>
                </c:pt>
                <c:pt idx="337">
                  <c:v>5.2523938264533445</c:v>
                </c:pt>
                <c:pt idx="338">
                  <c:v>5.2523938264533445</c:v>
                </c:pt>
                <c:pt idx="339">
                  <c:v>5.2523938264533445</c:v>
                </c:pt>
                <c:pt idx="340">
                  <c:v>5.2523938264533445</c:v>
                </c:pt>
                <c:pt idx="341">
                  <c:v>5.2523938264533445</c:v>
                </c:pt>
                <c:pt idx="342">
                  <c:v>5.2523938264533445</c:v>
                </c:pt>
                <c:pt idx="343">
                  <c:v>5.2523938264533445</c:v>
                </c:pt>
                <c:pt idx="344">
                  <c:v>5.2523938264533445</c:v>
                </c:pt>
                <c:pt idx="345">
                  <c:v>5.2523938264533445</c:v>
                </c:pt>
                <c:pt idx="346">
                  <c:v>5.2523938264533445</c:v>
                </c:pt>
                <c:pt idx="347">
                  <c:v>5.2523938264533445</c:v>
                </c:pt>
                <c:pt idx="348">
                  <c:v>5.2523938264533445</c:v>
                </c:pt>
                <c:pt idx="349">
                  <c:v>5.2523938264533445</c:v>
                </c:pt>
                <c:pt idx="350">
                  <c:v>5.2523938264533445</c:v>
                </c:pt>
                <c:pt idx="351">
                  <c:v>5.2523938264533445</c:v>
                </c:pt>
                <c:pt idx="352">
                  <c:v>5.2523938264533445</c:v>
                </c:pt>
                <c:pt idx="353">
                  <c:v>5.2523938264533445</c:v>
                </c:pt>
                <c:pt idx="354">
                  <c:v>5.2523938264533445</c:v>
                </c:pt>
                <c:pt idx="355">
                  <c:v>5.2523938264533445</c:v>
                </c:pt>
                <c:pt idx="356">
                  <c:v>5.2523938264533445</c:v>
                </c:pt>
                <c:pt idx="357">
                  <c:v>5.2523938264533445</c:v>
                </c:pt>
                <c:pt idx="358">
                  <c:v>5.2523938264533445</c:v>
                </c:pt>
                <c:pt idx="359">
                  <c:v>5.2523938264533445</c:v>
                </c:pt>
                <c:pt idx="360">
                  <c:v>5.2523938264533445</c:v>
                </c:pt>
                <c:pt idx="361">
                  <c:v>5.2523938264533445</c:v>
                </c:pt>
                <c:pt idx="362">
                  <c:v>5.2523938264533445</c:v>
                </c:pt>
                <c:pt idx="363">
                  <c:v>5.2523938264533445</c:v>
                </c:pt>
                <c:pt idx="364">
                  <c:v>5.2523938264533445</c:v>
                </c:pt>
                <c:pt idx="365">
                  <c:v>5.2523938264533445</c:v>
                </c:pt>
                <c:pt idx="366">
                  <c:v>5.2523938264533445</c:v>
                </c:pt>
                <c:pt idx="367">
                  <c:v>5.2523938264533445</c:v>
                </c:pt>
                <c:pt idx="368">
                  <c:v>5.2523938264533445</c:v>
                </c:pt>
                <c:pt idx="369">
                  <c:v>5.2523938264533445</c:v>
                </c:pt>
                <c:pt idx="370">
                  <c:v>5.2523938264533445</c:v>
                </c:pt>
                <c:pt idx="371">
                  <c:v>5.2523938264533445</c:v>
                </c:pt>
                <c:pt idx="372">
                  <c:v>5.2523938264533445</c:v>
                </c:pt>
                <c:pt idx="373">
                  <c:v>5.2523938264533445</c:v>
                </c:pt>
                <c:pt idx="374">
                  <c:v>5.2523938264533445</c:v>
                </c:pt>
                <c:pt idx="375">
                  <c:v>5.2523938264533445</c:v>
                </c:pt>
                <c:pt idx="376">
                  <c:v>5.2523938264533445</c:v>
                </c:pt>
                <c:pt idx="377">
                  <c:v>5.2523938264533445</c:v>
                </c:pt>
                <c:pt idx="378">
                  <c:v>5.2523938264533445</c:v>
                </c:pt>
                <c:pt idx="379">
                  <c:v>5.2523938264533445</c:v>
                </c:pt>
                <c:pt idx="380">
                  <c:v>5.2523938264533445</c:v>
                </c:pt>
                <c:pt idx="381">
                  <c:v>5.2523938264533445</c:v>
                </c:pt>
                <c:pt idx="382">
                  <c:v>5.2523938264533445</c:v>
                </c:pt>
                <c:pt idx="383">
                  <c:v>5.2523938264533445</c:v>
                </c:pt>
                <c:pt idx="384">
                  <c:v>5.2523938264533445</c:v>
                </c:pt>
                <c:pt idx="385">
                  <c:v>5.2523938264533445</c:v>
                </c:pt>
                <c:pt idx="386">
                  <c:v>5.2523938264533445</c:v>
                </c:pt>
                <c:pt idx="387">
                  <c:v>5.2523938264533445</c:v>
                </c:pt>
                <c:pt idx="388">
                  <c:v>5.2523938264533445</c:v>
                </c:pt>
                <c:pt idx="389">
                  <c:v>5.2523938264533445</c:v>
                </c:pt>
                <c:pt idx="390">
                  <c:v>5.2523938264533445</c:v>
                </c:pt>
                <c:pt idx="391">
                  <c:v>5.2523938264533445</c:v>
                </c:pt>
                <c:pt idx="392">
                  <c:v>5.2523938264533445</c:v>
                </c:pt>
                <c:pt idx="393">
                  <c:v>5.2523938264533445</c:v>
                </c:pt>
                <c:pt idx="394">
                  <c:v>5.2523938264533445</c:v>
                </c:pt>
                <c:pt idx="395">
                  <c:v>5.2523938264533445</c:v>
                </c:pt>
                <c:pt idx="396">
                  <c:v>5.2523938264533445</c:v>
                </c:pt>
                <c:pt idx="397">
                  <c:v>5.2523938264533445</c:v>
                </c:pt>
                <c:pt idx="398">
                  <c:v>5.2523938264533445</c:v>
                </c:pt>
                <c:pt idx="399">
                  <c:v>5.2523938264533445</c:v>
                </c:pt>
                <c:pt idx="400">
                  <c:v>5.2523938264533445</c:v>
                </c:pt>
                <c:pt idx="401">
                  <c:v>5.2523938264533445</c:v>
                </c:pt>
                <c:pt idx="402">
                  <c:v>5.2523938264533445</c:v>
                </c:pt>
                <c:pt idx="403">
                  <c:v>5.2523938264533445</c:v>
                </c:pt>
                <c:pt idx="404">
                  <c:v>5.2523938264533445</c:v>
                </c:pt>
                <c:pt idx="405">
                  <c:v>5.2523938264533445</c:v>
                </c:pt>
                <c:pt idx="406">
                  <c:v>5.2523938264533445</c:v>
                </c:pt>
                <c:pt idx="407">
                  <c:v>5.2523938264533445</c:v>
                </c:pt>
                <c:pt idx="408">
                  <c:v>5.2523938264533445</c:v>
                </c:pt>
                <c:pt idx="409">
                  <c:v>5.2523938264533445</c:v>
                </c:pt>
                <c:pt idx="410">
                  <c:v>5.2523938264533445</c:v>
                </c:pt>
                <c:pt idx="411">
                  <c:v>5.2523938264533445</c:v>
                </c:pt>
                <c:pt idx="412">
                  <c:v>5.2523938264533445</c:v>
                </c:pt>
                <c:pt idx="413">
                  <c:v>5.2523938264533445</c:v>
                </c:pt>
                <c:pt idx="414">
                  <c:v>5.2523938264533445</c:v>
                </c:pt>
                <c:pt idx="415">
                  <c:v>5.2523938264533445</c:v>
                </c:pt>
                <c:pt idx="416">
                  <c:v>5.2523938264533445</c:v>
                </c:pt>
                <c:pt idx="417">
                  <c:v>5.2523938264533445</c:v>
                </c:pt>
                <c:pt idx="418">
                  <c:v>5.2523938264533445</c:v>
                </c:pt>
                <c:pt idx="419">
                  <c:v>5.2523938264533445</c:v>
                </c:pt>
                <c:pt idx="420">
                  <c:v>5.2523938264533445</c:v>
                </c:pt>
                <c:pt idx="421">
                  <c:v>5.2523938264533445</c:v>
                </c:pt>
                <c:pt idx="422">
                  <c:v>5.2523938264533445</c:v>
                </c:pt>
                <c:pt idx="423">
                  <c:v>5.2523938264533445</c:v>
                </c:pt>
                <c:pt idx="424">
                  <c:v>5.2523938264533445</c:v>
                </c:pt>
                <c:pt idx="425">
                  <c:v>5.2523938264533445</c:v>
                </c:pt>
                <c:pt idx="426">
                  <c:v>5.2523938264533445</c:v>
                </c:pt>
                <c:pt idx="427">
                  <c:v>5.2523938264533445</c:v>
                </c:pt>
                <c:pt idx="428">
                  <c:v>5.2523938264533445</c:v>
                </c:pt>
                <c:pt idx="429">
                  <c:v>5.2523938264533445</c:v>
                </c:pt>
                <c:pt idx="430">
                  <c:v>5.2523938264533445</c:v>
                </c:pt>
                <c:pt idx="431">
                  <c:v>5.2523938264533445</c:v>
                </c:pt>
                <c:pt idx="432">
                  <c:v>5.2523938264533445</c:v>
                </c:pt>
                <c:pt idx="433">
                  <c:v>5.2523938264533445</c:v>
                </c:pt>
                <c:pt idx="434">
                  <c:v>5.2523938264533445</c:v>
                </c:pt>
                <c:pt idx="435">
                  <c:v>5.2523938264533445</c:v>
                </c:pt>
                <c:pt idx="436">
                  <c:v>5.2523938264533445</c:v>
                </c:pt>
                <c:pt idx="437">
                  <c:v>5.2523938264533445</c:v>
                </c:pt>
                <c:pt idx="438">
                  <c:v>5.2523938264533445</c:v>
                </c:pt>
                <c:pt idx="439">
                  <c:v>5.2523938264533445</c:v>
                </c:pt>
                <c:pt idx="440">
                  <c:v>5.2523938264533445</c:v>
                </c:pt>
                <c:pt idx="441">
                  <c:v>5.2523938264533445</c:v>
                </c:pt>
                <c:pt idx="442">
                  <c:v>5.2523938264533445</c:v>
                </c:pt>
                <c:pt idx="443">
                  <c:v>5.2523938264533445</c:v>
                </c:pt>
                <c:pt idx="444">
                  <c:v>5.2523938264533445</c:v>
                </c:pt>
                <c:pt idx="445">
                  <c:v>5.2523938264533445</c:v>
                </c:pt>
                <c:pt idx="446">
                  <c:v>5.2523938264533445</c:v>
                </c:pt>
                <c:pt idx="447">
                  <c:v>5.2523938264533445</c:v>
                </c:pt>
                <c:pt idx="448">
                  <c:v>5.2523938264533445</c:v>
                </c:pt>
                <c:pt idx="449">
                  <c:v>5.2523938264533445</c:v>
                </c:pt>
                <c:pt idx="450">
                  <c:v>5.2523938264533445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Sheet1!$D$130</c:f>
              <c:strCache>
                <c:ptCount val="1"/>
                <c:pt idx="0">
                  <c:v>VC (dyn.)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Sheet1!$D$131:$D$581</c:f>
              <c:numCache>
                <c:formatCode>0.000</c:formatCode>
                <c:ptCount val="451"/>
                <c:pt idx="0">
                  <c:v>5.2523938264533481</c:v>
                </c:pt>
                <c:pt idx="1">
                  <c:v>5.1512488005989514</c:v>
                </c:pt>
                <c:pt idx="2">
                  <c:v>5.0499183841496755</c:v>
                </c:pt>
                <c:pt idx="3">
                  <c:v>4.9485079597884774</c:v>
                </c:pt>
                <c:pt idx="4">
                  <c:v>4.8471236930512358</c:v>
                </c:pt>
                <c:pt idx="5">
                  <c:v>4.745872387244761</c:v>
                </c:pt>
                <c:pt idx="6">
                  <c:v>4.6448613366022293</c:v>
                </c:pt>
                <c:pt idx="7">
                  <c:v>4.5441981780638212</c:v>
                </c:pt>
                <c:pt idx="8">
                  <c:v>4.4439907420602065</c:v>
                </c:pt>
                <c:pt idx="9">
                  <c:v>4.3443469026616217</c:v>
                </c:pt>
                <c:pt idx="10">
                  <c:v>4.2453744274419911</c:v>
                </c:pt>
                <c:pt idx="11">
                  <c:v>4.1471808273925426</c:v>
                </c:pt>
                <c:pt idx="12">
                  <c:v>4.0498732072051418</c:v>
                </c:pt>
                <c:pt idx="13">
                  <c:v>3.9535581162302602</c:v>
                </c:pt>
                <c:pt idx="14">
                  <c:v>3.8583414004000254</c:v>
                </c:pt>
                <c:pt idx="15">
                  <c:v>3.7643280553915677</c:v>
                </c:pt>
                <c:pt idx="16">
                  <c:v>3.6716220812925116</c:v>
                </c:pt>
                <c:pt idx="17">
                  <c:v>3.5803263390147446</c:v>
                </c:pt>
                <c:pt idx="18">
                  <c:v>3.4905424086908585</c:v>
                </c:pt>
                <c:pt idx="19">
                  <c:v>3.4023704502721142</c:v>
                </c:pt>
                <c:pt idx="20">
                  <c:v>3.3159090665361468</c:v>
                </c:pt>
                <c:pt idx="21">
                  <c:v>3.231255168699013</c:v>
                </c:pt>
                <c:pt idx="22">
                  <c:v>3.1485038448144795</c:v>
                </c:pt>
                <c:pt idx="23">
                  <c:v>3.0677482311330113</c:v>
                </c:pt>
                <c:pt idx="24">
                  <c:v>2.9890793865815048</c:v>
                </c:pt>
                <c:pt idx="25">
                  <c:v>2.9125861705149063</c:v>
                </c:pt>
                <c:pt idx="26">
                  <c:v>2.8383551238813656</c:v>
                </c:pt>
                <c:pt idx="27">
                  <c:v>2.7664703539330642</c:v>
                </c:pt>
                <c:pt idx="28">
                  <c:v>2.6970134226071814</c:v>
                </c:pt>
                <c:pt idx="29">
                  <c:v>2.6300632386917524</c:v>
                </c:pt>
                <c:pt idx="30">
                  <c:v>2.5656959538853386</c:v>
                </c:pt>
                <c:pt idx="31">
                  <c:v>2.5039848628499488</c:v>
                </c:pt>
                <c:pt idx="32">
                  <c:v>2.445000307353201</c:v>
                </c:pt>
                <c:pt idx="33">
                  <c:v>2.3888095845843793</c:v>
                </c:pt>
                <c:pt idx="34">
                  <c:v>2.3354768597276081</c:v>
                </c:pt>
                <c:pt idx="35">
                  <c:v>2.2850630828668663</c:v>
                </c:pt>
                <c:pt idx="36">
                  <c:v>2.237625910292234</c:v>
                </c:pt>
                <c:pt idx="37">
                  <c:v>2.1932196302730134</c:v>
                </c:pt>
                <c:pt idx="38">
                  <c:v>2.1518950933560248</c:v>
                </c:pt>
                <c:pt idx="39">
                  <c:v>2.1136996472450704</c:v>
                </c:pt>
                <c:pt idx="40">
                  <c:v>2.0786770763109921</c:v>
                </c:pt>
                <c:pt idx="41">
                  <c:v>2.0468675457785572</c:v>
                </c:pt>
                <c:pt idx="42">
                  <c:v>2.0183075506316399</c:v>
                </c:pt>
                <c:pt idx="43">
                  <c:v>1.9930298692744568</c:v>
                </c:pt>
                <c:pt idx="44">
                  <c:v>1.9710635219822628</c:v>
                </c:pt>
                <c:pt idx="45">
                  <c:v>1.9524337341713274</c:v>
                </c:pt>
                <c:pt idx="46">
                  <c:v>1.9371619045141983</c:v>
                </c:pt>
                <c:pt idx="47">
                  <c:v>1.9252655779231382</c:v>
                </c:pt>
                <c:pt idx="48">
                  <c:v>1.9167584234197701</c:v>
                </c:pt>
                <c:pt idx="49">
                  <c:v>1.911650216906903</c:v>
                </c:pt>
                <c:pt idx="50">
                  <c:v>1.9099468288543644</c:v>
                </c:pt>
                <c:pt idx="51">
                  <c:v>1.911650216906903</c:v>
                </c:pt>
                <c:pt idx="52">
                  <c:v>1.9167584234197701</c:v>
                </c:pt>
                <c:pt idx="53">
                  <c:v>1.9252655779231382</c:v>
                </c:pt>
                <c:pt idx="54">
                  <c:v>1.9371619045141983</c:v>
                </c:pt>
                <c:pt idx="55">
                  <c:v>1.9524337341713274</c:v>
                </c:pt>
                <c:pt idx="56">
                  <c:v>1.9710635219822628</c:v>
                </c:pt>
                <c:pt idx="57">
                  <c:v>1.9930298692744568</c:v>
                </c:pt>
                <c:pt idx="58">
                  <c:v>2.0183075506316399</c:v>
                </c:pt>
                <c:pt idx="59">
                  <c:v>2.0468675457785572</c:v>
                </c:pt>
                <c:pt idx="60">
                  <c:v>2.0786770763110329</c:v>
                </c:pt>
                <c:pt idx="61">
                  <c:v>2.1136996472450704</c:v>
                </c:pt>
                <c:pt idx="62">
                  <c:v>2.1518950933560248</c:v>
                </c:pt>
                <c:pt idx="63">
                  <c:v>2.1932196302730134</c:v>
                </c:pt>
                <c:pt idx="64">
                  <c:v>2.237625910292234</c:v>
                </c:pt>
                <c:pt idx="65">
                  <c:v>2.2850630828668663</c:v>
                </c:pt>
                <c:pt idx="66">
                  <c:v>2.335476859727649</c:v>
                </c:pt>
                <c:pt idx="67">
                  <c:v>2.3888095845843793</c:v>
                </c:pt>
                <c:pt idx="68">
                  <c:v>2.445000307353201</c:v>
                </c:pt>
                <c:pt idx="69">
                  <c:v>2.5039848628499488</c:v>
                </c:pt>
                <c:pt idx="70">
                  <c:v>2.5656959538853386</c:v>
                </c:pt>
                <c:pt idx="71">
                  <c:v>2.6300632386918341</c:v>
                </c:pt>
                <c:pt idx="72">
                  <c:v>2.6970134226071814</c:v>
                </c:pt>
                <c:pt idx="73">
                  <c:v>2.7664703539330642</c:v>
                </c:pt>
                <c:pt idx="74">
                  <c:v>2.8383551238813656</c:v>
                </c:pt>
                <c:pt idx="75">
                  <c:v>2.9125861705149436</c:v>
                </c:pt>
                <c:pt idx="76">
                  <c:v>2.9890793865815048</c:v>
                </c:pt>
                <c:pt idx="77">
                  <c:v>3.0677482311330113</c:v>
                </c:pt>
                <c:pt idx="78">
                  <c:v>3.1485038448144795</c:v>
                </c:pt>
                <c:pt idx="79">
                  <c:v>3.231255168699013</c:v>
                </c:pt>
                <c:pt idx="80">
                  <c:v>3.3159090665361841</c:v>
                </c:pt>
                <c:pt idx="81">
                  <c:v>3.4023704502721142</c:v>
                </c:pt>
                <c:pt idx="82">
                  <c:v>3.4905424086908585</c:v>
                </c:pt>
                <c:pt idx="83">
                  <c:v>3.5803263390147837</c:v>
                </c:pt>
                <c:pt idx="84">
                  <c:v>3.6716220812925116</c:v>
                </c:pt>
                <c:pt idx="85">
                  <c:v>3.7643280553915677</c:v>
                </c:pt>
                <c:pt idx="86">
                  <c:v>3.8583414004000254</c:v>
                </c:pt>
                <c:pt idx="87">
                  <c:v>3.9535581162302957</c:v>
                </c:pt>
                <c:pt idx="88">
                  <c:v>4.0498732072051418</c:v>
                </c:pt>
                <c:pt idx="89">
                  <c:v>4.1471808273925763</c:v>
                </c:pt>
                <c:pt idx="90">
                  <c:v>4.2453744274420249</c:v>
                </c:pt>
                <c:pt idx="91">
                  <c:v>4.3443469026616537</c:v>
                </c:pt>
                <c:pt idx="92">
                  <c:v>4.4439907420602385</c:v>
                </c:pt>
                <c:pt idx="93">
                  <c:v>4.544198178063855</c:v>
                </c:pt>
                <c:pt idx="94">
                  <c:v>4.6448613366022968</c:v>
                </c:pt>
                <c:pt idx="95">
                  <c:v>4.745872387244761</c:v>
                </c:pt>
                <c:pt idx="96">
                  <c:v>4.8471236930512358</c:v>
                </c:pt>
                <c:pt idx="97">
                  <c:v>4.9485079597885395</c:v>
                </c:pt>
                <c:pt idx="98">
                  <c:v>5.0499183841496755</c:v>
                </c:pt>
                <c:pt idx="99">
                  <c:v>5.1512488005989816</c:v>
                </c:pt>
                <c:pt idx="100">
                  <c:v>5.2523938264533765</c:v>
                </c:pt>
                <c:pt idx="101">
                  <c:v>5.3532490047999808</c:v>
                </c:pt>
                <c:pt idx="102">
                  <c:v>5.4537109448384857</c:v>
                </c:pt>
                <c:pt idx="103">
                  <c:v>5.553677459228993</c:v>
                </c:pt>
                <c:pt idx="104">
                  <c:v>5.6530476980191544</c:v>
                </c:pt>
                <c:pt idx="105">
                  <c:v>5.7517222787198552</c:v>
                </c:pt>
                <c:pt idx="106">
                  <c:v>5.8496034120966964</c:v>
                </c:pt>
                <c:pt idx="107">
                  <c:v>5.9465950232448401</c:v>
                </c:pt>
                <c:pt idx="108">
                  <c:v>6.0426028675193546</c:v>
                </c:pt>
                <c:pt idx="109">
                  <c:v>6.1375346408993643</c:v>
                </c:pt>
                <c:pt idx="110">
                  <c:v>6.2313000843749089</c:v>
                </c:pt>
                <c:pt idx="111">
                  <c:v>6.3238110819617104</c:v>
                </c:pt>
                <c:pt idx="112">
                  <c:v>6.4149817519648709</c:v>
                </c:pt>
                <c:pt idx="113">
                  <c:v>6.5047285311374008</c:v>
                </c:pt>
                <c:pt idx="114">
                  <c:v>6.5929702514064665</c:v>
                </c:pt>
                <c:pt idx="115">
                  <c:v>6.6796282088704313</c:v>
                </c:pt>
                <c:pt idx="116">
                  <c:v>6.7646262248081692</c:v>
                </c:pt>
                <c:pt idx="117">
                  <c:v>6.8478906984801302</c:v>
                </c:pt>
                <c:pt idx="118">
                  <c:v>6.9293506515475523</c:v>
                </c:pt>
                <c:pt idx="119">
                  <c:v>7.0089377639834129</c:v>
                </c:pt>
                <c:pt idx="120">
                  <c:v>7.0865864014026227</c:v>
                </c:pt>
                <c:pt idx="121">
                  <c:v>7.1622336337934263</c:v>
                </c:pt>
                <c:pt idx="122">
                  <c:v>7.2358192456927473</c:v>
                </c:pt>
                <c:pt idx="123">
                  <c:v>7.3072857379077778</c:v>
                </c:pt>
                <c:pt idx="124">
                  <c:v>7.3765783209505056</c:v>
                </c:pt>
                <c:pt idx="125">
                  <c:v>7.4436449004155989</c:v>
                </c:pt>
                <c:pt idx="126">
                  <c:v>7.5084360545966735</c:v>
                </c:pt>
                <c:pt idx="127">
                  <c:v>7.5709050047007516</c:v>
                </c:pt>
                <c:pt idx="128">
                  <c:v>7.6310075780829569</c:v>
                </c:pt>
                <c:pt idx="129">
                  <c:v>7.6887021649850471</c:v>
                </c:pt>
                <c:pt idx="130">
                  <c:v>7.7439496693200942</c:v>
                </c:pt>
                <c:pt idx="131">
                  <c:v>7.7967134540976408</c:v>
                </c:pt>
                <c:pt idx="132">
                  <c:v>7.846959282136706</c:v>
                </c:pt>
                <c:pt idx="133">
                  <c:v>7.8946552527554434</c:v>
                </c:pt>
                <c:pt idx="134">
                  <c:v>7.9397717351665378</c:v>
                </c:pt>
                <c:pt idx="135">
                  <c:v>7.982281299337795</c:v>
                </c:pt>
                <c:pt idx="136">
                  <c:v>8.0221586451025217</c:v>
                </c:pt>
                <c:pt idx="137">
                  <c:v>8.0593805303205599</c:v>
                </c:pt>
                <c:pt idx="138">
                  <c:v>8.0939256988986585</c:v>
                </c:pt>
                <c:pt idx="139">
                  <c:v>8.1257748094797062</c:v>
                </c:pt>
                <c:pt idx="140">
                  <c:v>8.1549103656014097</c:v>
                </c:pt>
                <c:pt idx="141">
                  <c:v>8.181316648107412</c:v>
                </c:pt>
                <c:pt idx="142">
                  <c:v>8.2049796505686317</c:v>
                </c:pt>
                <c:pt idx="143">
                  <c:v>8.2258870184389039</c:v>
                </c:pt>
                <c:pt idx="144">
                  <c:v>8.2440279926260303</c:v>
                </c:pt>
                <c:pt idx="145">
                  <c:v>8.2593933581108505</c:v>
                </c:pt>
                <c:pt idx="146">
                  <c:v>8.2719753981899657</c:v>
                </c:pt>
                <c:pt idx="147">
                  <c:v>8.2817678548546176</c:v>
                </c:pt>
                <c:pt idx="148">
                  <c:v>8.2887658957497692</c:v>
                </c:pt>
                <c:pt idx="149">
                  <c:v>8.2929660880836433</c:v>
                </c:pt>
                <c:pt idx="150">
                  <c:v>8.2943663797798184</c:v>
                </c:pt>
                <c:pt idx="151">
                  <c:v>8.2929660880836433</c:v>
                </c:pt>
                <c:pt idx="152">
                  <c:v>8.2887658957497692</c:v>
                </c:pt>
                <c:pt idx="153">
                  <c:v>8.2817678548545999</c:v>
                </c:pt>
                <c:pt idx="154">
                  <c:v>8.2719753981899657</c:v>
                </c:pt>
                <c:pt idx="155">
                  <c:v>8.2593933581108505</c:v>
                </c:pt>
                <c:pt idx="156">
                  <c:v>8.2440279926260303</c:v>
                </c:pt>
                <c:pt idx="157">
                  <c:v>8.2258870184389039</c:v>
                </c:pt>
                <c:pt idx="158">
                  <c:v>8.2049796505686317</c:v>
                </c:pt>
                <c:pt idx="159">
                  <c:v>8.1813166481073907</c:v>
                </c:pt>
                <c:pt idx="160">
                  <c:v>8.1549103656014097</c:v>
                </c:pt>
                <c:pt idx="161">
                  <c:v>8.1257748094796867</c:v>
                </c:pt>
                <c:pt idx="162">
                  <c:v>8.093925698898639</c:v>
                </c:pt>
                <c:pt idx="163">
                  <c:v>8.0593805303205599</c:v>
                </c:pt>
                <c:pt idx="164">
                  <c:v>8.0221586451025004</c:v>
                </c:pt>
                <c:pt idx="165">
                  <c:v>7.9822812993377514</c:v>
                </c:pt>
                <c:pt idx="166">
                  <c:v>7.9397717351665378</c:v>
                </c:pt>
                <c:pt idx="167">
                  <c:v>7.894655252755423</c:v>
                </c:pt>
                <c:pt idx="168">
                  <c:v>7.8469592821366625</c:v>
                </c:pt>
                <c:pt idx="169">
                  <c:v>7.7967134540976195</c:v>
                </c:pt>
                <c:pt idx="170">
                  <c:v>7.7439496693200729</c:v>
                </c:pt>
                <c:pt idx="171">
                  <c:v>7.6887021649850471</c:v>
                </c:pt>
                <c:pt idx="172">
                  <c:v>7.6310075780829116</c:v>
                </c:pt>
                <c:pt idx="173">
                  <c:v>7.5709050047007294</c:v>
                </c:pt>
                <c:pt idx="174">
                  <c:v>7.5084360545966495</c:v>
                </c:pt>
                <c:pt idx="175">
                  <c:v>7.4436449004155509</c:v>
                </c:pt>
                <c:pt idx="176">
                  <c:v>7.3765783209504816</c:v>
                </c:pt>
                <c:pt idx="177">
                  <c:v>7.3072857379077307</c:v>
                </c:pt>
                <c:pt idx="178">
                  <c:v>7.2358192456927002</c:v>
                </c:pt>
                <c:pt idx="179">
                  <c:v>7.1622336337933783</c:v>
                </c:pt>
                <c:pt idx="180">
                  <c:v>7.0865864014025757</c:v>
                </c:pt>
                <c:pt idx="181">
                  <c:v>7.0089377639833632</c:v>
                </c:pt>
                <c:pt idx="182">
                  <c:v>6.9293506515474776</c:v>
                </c:pt>
                <c:pt idx="183">
                  <c:v>6.8478906984800805</c:v>
                </c:pt>
                <c:pt idx="184">
                  <c:v>6.7646262248081195</c:v>
                </c:pt>
                <c:pt idx="185">
                  <c:v>6.6796282088703816</c:v>
                </c:pt>
                <c:pt idx="186">
                  <c:v>6.5929702514063884</c:v>
                </c:pt>
                <c:pt idx="187">
                  <c:v>6.5047285311373741</c:v>
                </c:pt>
                <c:pt idx="188">
                  <c:v>6.4149817519648167</c:v>
                </c:pt>
                <c:pt idx="189">
                  <c:v>6.3238110819616562</c:v>
                </c:pt>
                <c:pt idx="190">
                  <c:v>6.2313000843748547</c:v>
                </c:pt>
                <c:pt idx="191">
                  <c:v>6.1375346408993092</c:v>
                </c:pt>
                <c:pt idx="192">
                  <c:v>6.0426028675193271</c:v>
                </c:pt>
                <c:pt idx="193">
                  <c:v>5.9465950232447833</c:v>
                </c:pt>
                <c:pt idx="194">
                  <c:v>5.8496034120966378</c:v>
                </c:pt>
                <c:pt idx="195">
                  <c:v>5.7517222787197984</c:v>
                </c:pt>
                <c:pt idx="196">
                  <c:v>5.653047698019094</c:v>
                </c:pt>
                <c:pt idx="197">
                  <c:v>5.5536774592289326</c:v>
                </c:pt>
                <c:pt idx="198">
                  <c:v>5.4537109448383969</c:v>
                </c:pt>
                <c:pt idx="199">
                  <c:v>5.3532490047999488</c:v>
                </c:pt>
                <c:pt idx="200">
                  <c:v>5.2523938264533161</c:v>
                </c:pt>
                <c:pt idx="201">
                  <c:v>5.1512488005988875</c:v>
                </c:pt>
                <c:pt idx="202">
                  <c:v>5.0499183841496116</c:v>
                </c:pt>
                <c:pt idx="203">
                  <c:v>4.9485079597884454</c:v>
                </c:pt>
                <c:pt idx="204">
                  <c:v>4.8471236930511719</c:v>
                </c:pt>
                <c:pt idx="205">
                  <c:v>4.7458723872447255</c:v>
                </c:pt>
                <c:pt idx="206">
                  <c:v>4.6448613366021991</c:v>
                </c:pt>
                <c:pt idx="207">
                  <c:v>4.5441981780637875</c:v>
                </c:pt>
                <c:pt idx="208">
                  <c:v>4.4439907420601727</c:v>
                </c:pt>
                <c:pt idx="209">
                  <c:v>4.344346902661588</c:v>
                </c:pt>
                <c:pt idx="210">
                  <c:v>4.2453744274419574</c:v>
                </c:pt>
                <c:pt idx="211">
                  <c:v>4.147180827392507</c:v>
                </c:pt>
                <c:pt idx="212">
                  <c:v>4.0498732072051045</c:v>
                </c:pt>
                <c:pt idx="213">
                  <c:v>3.9535581162301892</c:v>
                </c:pt>
                <c:pt idx="214">
                  <c:v>3.8583414003999899</c:v>
                </c:pt>
                <c:pt idx="215">
                  <c:v>3.7643280553915321</c:v>
                </c:pt>
                <c:pt idx="216">
                  <c:v>3.6716220812924742</c:v>
                </c:pt>
                <c:pt idx="217">
                  <c:v>3.5803263390147073</c:v>
                </c:pt>
                <c:pt idx="218">
                  <c:v>3.4905424086908212</c:v>
                </c:pt>
                <c:pt idx="219">
                  <c:v>3.4023704502720751</c:v>
                </c:pt>
                <c:pt idx="220">
                  <c:v>3.3159090665361077</c:v>
                </c:pt>
                <c:pt idx="221">
                  <c:v>3.2312551686989757</c:v>
                </c:pt>
                <c:pt idx="222">
                  <c:v>3.1485038448144405</c:v>
                </c:pt>
                <c:pt idx="223">
                  <c:v>3.0677482311329722</c:v>
                </c:pt>
                <c:pt idx="224">
                  <c:v>2.9890793865814675</c:v>
                </c:pt>
                <c:pt idx="225">
                  <c:v>2.9125861705149063</c:v>
                </c:pt>
                <c:pt idx="226">
                  <c:v>2.8383551238813265</c:v>
                </c:pt>
                <c:pt idx="227">
                  <c:v>2.7664703539330251</c:v>
                </c:pt>
                <c:pt idx="228">
                  <c:v>2.6970134226071387</c:v>
                </c:pt>
                <c:pt idx="229">
                  <c:v>2.6300632386917524</c:v>
                </c:pt>
                <c:pt idx="230">
                  <c:v>2.5656959538852568</c:v>
                </c:pt>
                <c:pt idx="231">
                  <c:v>2.5039848628499097</c:v>
                </c:pt>
                <c:pt idx="232">
                  <c:v>2.445000307353201</c:v>
                </c:pt>
                <c:pt idx="233">
                  <c:v>2.3888095845843793</c:v>
                </c:pt>
                <c:pt idx="234">
                  <c:v>2.3354768597276081</c:v>
                </c:pt>
                <c:pt idx="235">
                  <c:v>2.2850630828668255</c:v>
                </c:pt>
                <c:pt idx="236">
                  <c:v>2.237625910292234</c:v>
                </c:pt>
                <c:pt idx="237">
                  <c:v>2.1932196302729707</c:v>
                </c:pt>
                <c:pt idx="238">
                  <c:v>2.1518950933560248</c:v>
                </c:pt>
                <c:pt idx="239">
                  <c:v>2.1136996472450704</c:v>
                </c:pt>
                <c:pt idx="240">
                  <c:v>2.0786770763109921</c:v>
                </c:pt>
                <c:pt idx="241">
                  <c:v>2.0468675457785572</c:v>
                </c:pt>
                <c:pt idx="242">
                  <c:v>2.0183075506316399</c:v>
                </c:pt>
                <c:pt idx="243">
                  <c:v>1.9930298692744568</c:v>
                </c:pt>
                <c:pt idx="244">
                  <c:v>1.9710635219822628</c:v>
                </c:pt>
                <c:pt idx="245">
                  <c:v>1.9524337341713274</c:v>
                </c:pt>
                <c:pt idx="246">
                  <c:v>1.9371619045141983</c:v>
                </c:pt>
                <c:pt idx="247">
                  <c:v>1.9252655779231382</c:v>
                </c:pt>
                <c:pt idx="248">
                  <c:v>1.9167584234197275</c:v>
                </c:pt>
                <c:pt idx="249">
                  <c:v>1.911650216906903</c:v>
                </c:pt>
                <c:pt idx="250">
                  <c:v>1.9099468288543644</c:v>
                </c:pt>
                <c:pt idx="251">
                  <c:v>1.911650216906903</c:v>
                </c:pt>
                <c:pt idx="252">
                  <c:v>1.9167584234197701</c:v>
                </c:pt>
                <c:pt idx="253">
                  <c:v>1.9252655779231382</c:v>
                </c:pt>
                <c:pt idx="254">
                  <c:v>1.9371619045141983</c:v>
                </c:pt>
                <c:pt idx="255">
                  <c:v>1.9524337341713274</c:v>
                </c:pt>
                <c:pt idx="256">
                  <c:v>1.9710635219823036</c:v>
                </c:pt>
                <c:pt idx="257">
                  <c:v>1.9930298692744977</c:v>
                </c:pt>
                <c:pt idx="258">
                  <c:v>2.0183075506316399</c:v>
                </c:pt>
                <c:pt idx="259">
                  <c:v>2.0468675457785572</c:v>
                </c:pt>
                <c:pt idx="260">
                  <c:v>2.0786770763110329</c:v>
                </c:pt>
                <c:pt idx="261">
                  <c:v>2.1136996472451131</c:v>
                </c:pt>
                <c:pt idx="262">
                  <c:v>2.1518950933560674</c:v>
                </c:pt>
                <c:pt idx="263">
                  <c:v>2.1932196302730542</c:v>
                </c:pt>
                <c:pt idx="264">
                  <c:v>2.2376259102922749</c:v>
                </c:pt>
                <c:pt idx="265">
                  <c:v>2.2850630828668663</c:v>
                </c:pt>
                <c:pt idx="266">
                  <c:v>2.335476859727649</c:v>
                </c:pt>
                <c:pt idx="267">
                  <c:v>2.3888095845844184</c:v>
                </c:pt>
                <c:pt idx="268">
                  <c:v>2.4450003073532418</c:v>
                </c:pt>
                <c:pt idx="269">
                  <c:v>2.5039848628500305</c:v>
                </c:pt>
                <c:pt idx="270">
                  <c:v>2.5656959538853386</c:v>
                </c:pt>
                <c:pt idx="271">
                  <c:v>2.6300632386918341</c:v>
                </c:pt>
                <c:pt idx="272">
                  <c:v>2.6970134226072187</c:v>
                </c:pt>
                <c:pt idx="273">
                  <c:v>2.766470353933105</c:v>
                </c:pt>
                <c:pt idx="274">
                  <c:v>2.8383551238814029</c:v>
                </c:pt>
                <c:pt idx="275">
                  <c:v>2.9125861705149827</c:v>
                </c:pt>
                <c:pt idx="276">
                  <c:v>2.9890793865815439</c:v>
                </c:pt>
                <c:pt idx="277">
                  <c:v>3.0677482311330468</c:v>
                </c:pt>
                <c:pt idx="278">
                  <c:v>3.1485038448145168</c:v>
                </c:pt>
                <c:pt idx="279">
                  <c:v>3.2312551686990503</c:v>
                </c:pt>
                <c:pt idx="280">
                  <c:v>3.3159090665362232</c:v>
                </c:pt>
                <c:pt idx="281">
                  <c:v>3.4023704502721515</c:v>
                </c:pt>
                <c:pt idx="282">
                  <c:v>3.4905424086908958</c:v>
                </c:pt>
                <c:pt idx="283">
                  <c:v>3.580326339014821</c:v>
                </c:pt>
                <c:pt idx="284">
                  <c:v>3.6716220812925471</c:v>
                </c:pt>
                <c:pt idx="285">
                  <c:v>3.7643280553916405</c:v>
                </c:pt>
                <c:pt idx="286">
                  <c:v>3.8583414004000609</c:v>
                </c:pt>
                <c:pt idx="287">
                  <c:v>3.953558116230333</c:v>
                </c:pt>
                <c:pt idx="288">
                  <c:v>4.0498732072051773</c:v>
                </c:pt>
                <c:pt idx="289">
                  <c:v>4.1471808273926101</c:v>
                </c:pt>
                <c:pt idx="290">
                  <c:v>4.2453744274420941</c:v>
                </c:pt>
                <c:pt idx="291">
                  <c:v>4.344346902661723</c:v>
                </c:pt>
                <c:pt idx="292">
                  <c:v>4.4439907420602722</c:v>
                </c:pt>
                <c:pt idx="293">
                  <c:v>4.5441981780638852</c:v>
                </c:pt>
                <c:pt idx="294">
                  <c:v>4.6448613366022968</c:v>
                </c:pt>
                <c:pt idx="295">
                  <c:v>4.745872387244793</c:v>
                </c:pt>
                <c:pt idx="296">
                  <c:v>4.8471236930512998</c:v>
                </c:pt>
                <c:pt idx="297">
                  <c:v>4.9485079597885715</c:v>
                </c:pt>
                <c:pt idx="298">
                  <c:v>5.0499183841497395</c:v>
                </c:pt>
                <c:pt idx="299">
                  <c:v>5.1512488005990136</c:v>
                </c:pt>
                <c:pt idx="300">
                  <c:v>5.2523938264534085</c:v>
                </c:pt>
                <c:pt idx="301">
                  <c:v>5.353249004800011</c:v>
                </c:pt>
                <c:pt idx="302">
                  <c:v>5.4537109448385177</c:v>
                </c:pt>
                <c:pt idx="303">
                  <c:v>5.5536774592290232</c:v>
                </c:pt>
                <c:pt idx="304">
                  <c:v>5.6530476980191828</c:v>
                </c:pt>
                <c:pt idx="305">
                  <c:v>5.7517222787198854</c:v>
                </c:pt>
                <c:pt idx="306">
                  <c:v>5.8496034120967266</c:v>
                </c:pt>
                <c:pt idx="307">
                  <c:v>5.9465950232449263</c:v>
                </c:pt>
                <c:pt idx="308">
                  <c:v>6.0426028675194665</c:v>
                </c:pt>
                <c:pt idx="309">
                  <c:v>6.1375346408993936</c:v>
                </c:pt>
                <c:pt idx="310">
                  <c:v>6.2313000843749364</c:v>
                </c:pt>
                <c:pt idx="311">
                  <c:v>6.3238110819617646</c:v>
                </c:pt>
                <c:pt idx="312">
                  <c:v>6.4149817519649233</c:v>
                </c:pt>
                <c:pt idx="313">
                  <c:v>6.504728531137455</c:v>
                </c:pt>
                <c:pt idx="314">
                  <c:v>6.5929702514064932</c:v>
                </c:pt>
                <c:pt idx="315">
                  <c:v>6.6796282088704846</c:v>
                </c:pt>
                <c:pt idx="316">
                  <c:v>6.7646262248082207</c:v>
                </c:pt>
                <c:pt idx="317">
                  <c:v>6.8478906984801551</c:v>
                </c:pt>
                <c:pt idx="318">
                  <c:v>6.9293506515475771</c:v>
                </c:pt>
                <c:pt idx="319">
                  <c:v>7.0089377639834129</c:v>
                </c:pt>
                <c:pt idx="320">
                  <c:v>7.0865864014026476</c:v>
                </c:pt>
                <c:pt idx="321">
                  <c:v>7.1622336337934485</c:v>
                </c:pt>
                <c:pt idx="322">
                  <c:v>7.2358192456927961</c:v>
                </c:pt>
                <c:pt idx="323">
                  <c:v>7.3072857379078027</c:v>
                </c:pt>
                <c:pt idx="324">
                  <c:v>7.3765783209505509</c:v>
                </c:pt>
                <c:pt idx="325">
                  <c:v>7.443644900415622</c:v>
                </c:pt>
                <c:pt idx="326">
                  <c:v>7.5084360545967188</c:v>
                </c:pt>
                <c:pt idx="327">
                  <c:v>7.5709050047007977</c:v>
                </c:pt>
                <c:pt idx="328">
                  <c:v>7.6310075780829569</c:v>
                </c:pt>
                <c:pt idx="329">
                  <c:v>7.6887021649851128</c:v>
                </c:pt>
                <c:pt idx="330">
                  <c:v>7.7439496693201173</c:v>
                </c:pt>
                <c:pt idx="331">
                  <c:v>7.796713454097663</c:v>
                </c:pt>
                <c:pt idx="332">
                  <c:v>7.8469592821367282</c:v>
                </c:pt>
                <c:pt idx="333">
                  <c:v>7.8946552527554648</c:v>
                </c:pt>
                <c:pt idx="334">
                  <c:v>7.9397717351665582</c:v>
                </c:pt>
                <c:pt idx="335">
                  <c:v>7.9822812993378145</c:v>
                </c:pt>
                <c:pt idx="336">
                  <c:v>8.0221586451025413</c:v>
                </c:pt>
                <c:pt idx="337">
                  <c:v>8.0593805303205812</c:v>
                </c:pt>
                <c:pt idx="338">
                  <c:v>8.0939256988986799</c:v>
                </c:pt>
                <c:pt idx="339">
                  <c:v>8.1257748094797257</c:v>
                </c:pt>
                <c:pt idx="340">
                  <c:v>8.1549103656014292</c:v>
                </c:pt>
                <c:pt idx="341">
                  <c:v>8.181316648107412</c:v>
                </c:pt>
                <c:pt idx="342">
                  <c:v>8.2049796505686512</c:v>
                </c:pt>
                <c:pt idx="343">
                  <c:v>8.2258870184389039</c:v>
                </c:pt>
                <c:pt idx="344">
                  <c:v>8.2440279926260516</c:v>
                </c:pt>
                <c:pt idx="345">
                  <c:v>8.2593933581108505</c:v>
                </c:pt>
                <c:pt idx="346">
                  <c:v>8.2719753981899657</c:v>
                </c:pt>
                <c:pt idx="347">
                  <c:v>8.2817678548546176</c:v>
                </c:pt>
                <c:pt idx="348">
                  <c:v>8.2887658957497692</c:v>
                </c:pt>
                <c:pt idx="349">
                  <c:v>8.2929660880836433</c:v>
                </c:pt>
                <c:pt idx="350">
                  <c:v>8.2943663797798184</c:v>
                </c:pt>
                <c:pt idx="351">
                  <c:v>8.2929660880836433</c:v>
                </c:pt>
                <c:pt idx="352">
                  <c:v>8.2887658957497514</c:v>
                </c:pt>
                <c:pt idx="353">
                  <c:v>8.2817678548545999</c:v>
                </c:pt>
                <c:pt idx="354">
                  <c:v>8.2719753981899657</c:v>
                </c:pt>
                <c:pt idx="355">
                  <c:v>8.259393358110831</c:v>
                </c:pt>
                <c:pt idx="356">
                  <c:v>8.2440279926260303</c:v>
                </c:pt>
                <c:pt idx="357">
                  <c:v>8.2258870184389039</c:v>
                </c:pt>
                <c:pt idx="358">
                  <c:v>8.2049796505686103</c:v>
                </c:pt>
                <c:pt idx="359">
                  <c:v>8.1813166481073907</c:v>
                </c:pt>
                <c:pt idx="360">
                  <c:v>8.1549103656013884</c:v>
                </c:pt>
                <c:pt idx="361">
                  <c:v>8.1257748094796867</c:v>
                </c:pt>
                <c:pt idx="362">
                  <c:v>8.093925698898639</c:v>
                </c:pt>
                <c:pt idx="363">
                  <c:v>8.0593805303205173</c:v>
                </c:pt>
                <c:pt idx="364">
                  <c:v>8.0221586451025004</c:v>
                </c:pt>
                <c:pt idx="365">
                  <c:v>7.9822812993377514</c:v>
                </c:pt>
                <c:pt idx="366">
                  <c:v>7.9397717351664951</c:v>
                </c:pt>
                <c:pt idx="367">
                  <c:v>7.8946552527554008</c:v>
                </c:pt>
                <c:pt idx="368">
                  <c:v>7.8469592821366625</c:v>
                </c:pt>
                <c:pt idx="369">
                  <c:v>7.7967134540975982</c:v>
                </c:pt>
                <c:pt idx="370">
                  <c:v>7.7439496693200498</c:v>
                </c:pt>
                <c:pt idx="371">
                  <c:v>7.6887021649850027</c:v>
                </c:pt>
                <c:pt idx="372">
                  <c:v>7.6310075780828655</c:v>
                </c:pt>
                <c:pt idx="373">
                  <c:v>7.5709050047007089</c:v>
                </c:pt>
                <c:pt idx="374">
                  <c:v>7.5084360545965803</c:v>
                </c:pt>
                <c:pt idx="375">
                  <c:v>7.4436449004155065</c:v>
                </c:pt>
                <c:pt idx="376">
                  <c:v>7.3765783209504345</c:v>
                </c:pt>
                <c:pt idx="377">
                  <c:v>7.3072857379077085</c:v>
                </c:pt>
                <c:pt idx="378">
                  <c:v>7.2358192456926762</c:v>
                </c:pt>
                <c:pt idx="379">
                  <c:v>7.1622336337933055</c:v>
                </c:pt>
                <c:pt idx="380">
                  <c:v>7.0865864014025517</c:v>
                </c:pt>
                <c:pt idx="381">
                  <c:v>7.0089377639833144</c:v>
                </c:pt>
                <c:pt idx="382">
                  <c:v>6.929350651547427</c:v>
                </c:pt>
                <c:pt idx="383">
                  <c:v>6.847890698480029</c:v>
                </c:pt>
                <c:pt idx="384">
                  <c:v>6.764626224808068</c:v>
                </c:pt>
                <c:pt idx="385">
                  <c:v>6.6796282088703292</c:v>
                </c:pt>
                <c:pt idx="386">
                  <c:v>6.5929702514063626</c:v>
                </c:pt>
                <c:pt idx="387">
                  <c:v>6.5047285311373217</c:v>
                </c:pt>
                <c:pt idx="388">
                  <c:v>6.4149817519647634</c:v>
                </c:pt>
                <c:pt idx="389">
                  <c:v>6.3238110819616313</c:v>
                </c:pt>
                <c:pt idx="390">
                  <c:v>6.2313000843748005</c:v>
                </c:pt>
                <c:pt idx="391">
                  <c:v>6.137534640899255</c:v>
                </c:pt>
                <c:pt idx="392">
                  <c:v>6.0426028675192986</c:v>
                </c:pt>
                <c:pt idx="393">
                  <c:v>5.9465950232447282</c:v>
                </c:pt>
                <c:pt idx="394">
                  <c:v>5.849603412096581</c:v>
                </c:pt>
                <c:pt idx="395">
                  <c:v>5.7517222787197984</c:v>
                </c:pt>
                <c:pt idx="396">
                  <c:v>5.6530476980190656</c:v>
                </c:pt>
                <c:pt idx="397">
                  <c:v>5.5536774592289042</c:v>
                </c:pt>
                <c:pt idx="398">
                  <c:v>5.4537109448383969</c:v>
                </c:pt>
                <c:pt idx="399">
                  <c:v>5.353249004799892</c:v>
                </c:pt>
                <c:pt idx="400">
                  <c:v>5.2523938264532841</c:v>
                </c:pt>
                <c:pt idx="401">
                  <c:v>5.1512488005988875</c:v>
                </c:pt>
                <c:pt idx="402">
                  <c:v>5.0499183841496436</c:v>
                </c:pt>
                <c:pt idx="403">
                  <c:v>4.9485079597884454</c:v>
                </c:pt>
                <c:pt idx="404">
                  <c:v>4.8471236930511719</c:v>
                </c:pt>
                <c:pt idx="405">
                  <c:v>4.7458723872447255</c:v>
                </c:pt>
                <c:pt idx="406">
                  <c:v>4.6448613366021991</c:v>
                </c:pt>
                <c:pt idx="407">
                  <c:v>4.5441981780638212</c:v>
                </c:pt>
                <c:pt idx="408">
                  <c:v>4.4439907420602065</c:v>
                </c:pt>
                <c:pt idx="409">
                  <c:v>4.3443469026616217</c:v>
                </c:pt>
                <c:pt idx="410">
                  <c:v>4.2453744274419911</c:v>
                </c:pt>
                <c:pt idx="411">
                  <c:v>4.1471808273925426</c:v>
                </c:pt>
                <c:pt idx="412">
                  <c:v>4.0498732072051418</c:v>
                </c:pt>
                <c:pt idx="413">
                  <c:v>3.9535581162302602</c:v>
                </c:pt>
                <c:pt idx="414">
                  <c:v>3.8583414004000254</c:v>
                </c:pt>
                <c:pt idx="415">
                  <c:v>3.7643280553915677</c:v>
                </c:pt>
                <c:pt idx="416">
                  <c:v>3.6716220812925116</c:v>
                </c:pt>
                <c:pt idx="417">
                  <c:v>3.5803263390147837</c:v>
                </c:pt>
                <c:pt idx="418">
                  <c:v>3.4905424086908585</c:v>
                </c:pt>
                <c:pt idx="419">
                  <c:v>3.4023704502721515</c:v>
                </c:pt>
                <c:pt idx="420">
                  <c:v>3.3159090665361841</c:v>
                </c:pt>
                <c:pt idx="421">
                  <c:v>3.2312551686990503</c:v>
                </c:pt>
                <c:pt idx="422">
                  <c:v>3.1485038448145168</c:v>
                </c:pt>
                <c:pt idx="423">
                  <c:v>3.0677482311330468</c:v>
                </c:pt>
                <c:pt idx="424">
                  <c:v>2.9890793865815439</c:v>
                </c:pt>
                <c:pt idx="425">
                  <c:v>2.9125861705149827</c:v>
                </c:pt>
                <c:pt idx="426">
                  <c:v>2.8383551238814029</c:v>
                </c:pt>
                <c:pt idx="427">
                  <c:v>2.766470353933105</c:v>
                </c:pt>
                <c:pt idx="428">
                  <c:v>2.6970134226072187</c:v>
                </c:pt>
                <c:pt idx="429">
                  <c:v>2.6300632386918341</c:v>
                </c:pt>
                <c:pt idx="430">
                  <c:v>2.5656959538853386</c:v>
                </c:pt>
                <c:pt idx="431">
                  <c:v>2.5039848628499488</c:v>
                </c:pt>
                <c:pt idx="432">
                  <c:v>2.4450003073532809</c:v>
                </c:pt>
                <c:pt idx="433">
                  <c:v>2.3888095845844184</c:v>
                </c:pt>
                <c:pt idx="434">
                  <c:v>2.335476859727688</c:v>
                </c:pt>
                <c:pt idx="435">
                  <c:v>2.2850630828669072</c:v>
                </c:pt>
                <c:pt idx="436">
                  <c:v>2.2376259102922749</c:v>
                </c:pt>
                <c:pt idx="437">
                  <c:v>2.1932196302730542</c:v>
                </c:pt>
                <c:pt idx="438">
                  <c:v>2.1518950933560674</c:v>
                </c:pt>
                <c:pt idx="439">
                  <c:v>2.1136996472451131</c:v>
                </c:pt>
                <c:pt idx="440">
                  <c:v>2.0786770763110329</c:v>
                </c:pt>
                <c:pt idx="441">
                  <c:v>2.0468675457786016</c:v>
                </c:pt>
                <c:pt idx="442">
                  <c:v>2.0183075506317252</c:v>
                </c:pt>
                <c:pt idx="443">
                  <c:v>1.9930298692744977</c:v>
                </c:pt>
                <c:pt idx="444">
                  <c:v>1.9710635219823036</c:v>
                </c:pt>
                <c:pt idx="445">
                  <c:v>1.9524337341713274</c:v>
                </c:pt>
                <c:pt idx="446">
                  <c:v>1.9371619045142854</c:v>
                </c:pt>
                <c:pt idx="447">
                  <c:v>1.9252655779231773</c:v>
                </c:pt>
                <c:pt idx="448">
                  <c:v>1.9167584234197701</c:v>
                </c:pt>
                <c:pt idx="449">
                  <c:v>1.911650216906903</c:v>
                </c:pt>
                <c:pt idx="450">
                  <c:v>1.9099468288543644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Sheet1!$E$130</c:f>
              <c:strCache>
                <c:ptCount val="1"/>
                <c:pt idx="0">
                  <c:v>VBQ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Sheet1!$E$131:$E$581</c:f>
              <c:numCache>
                <c:formatCode>0.000</c:formatCode>
                <c:ptCount val="451"/>
                <c:pt idx="0">
                  <c:v>1.1427826217967683</c:v>
                </c:pt>
                <c:pt idx="1">
                  <c:v>1.1427826217967683</c:v>
                </c:pt>
                <c:pt idx="2">
                  <c:v>1.1427826217967683</c:v>
                </c:pt>
                <c:pt idx="3">
                  <c:v>1.1427826217967683</c:v>
                </c:pt>
                <c:pt idx="4">
                  <c:v>1.1427826217967683</c:v>
                </c:pt>
                <c:pt idx="5">
                  <c:v>1.1427826217967683</c:v>
                </c:pt>
                <c:pt idx="6">
                  <c:v>1.1427826217967683</c:v>
                </c:pt>
                <c:pt idx="7">
                  <c:v>1.1427826217967683</c:v>
                </c:pt>
                <c:pt idx="8">
                  <c:v>1.1427826217967683</c:v>
                </c:pt>
                <c:pt idx="9">
                  <c:v>1.1427826217967683</c:v>
                </c:pt>
                <c:pt idx="10">
                  <c:v>1.1427826217967683</c:v>
                </c:pt>
                <c:pt idx="11">
                  <c:v>1.1427826217967683</c:v>
                </c:pt>
                <c:pt idx="12">
                  <c:v>1.1427826217967683</c:v>
                </c:pt>
                <c:pt idx="13">
                  <c:v>1.1427826217967683</c:v>
                </c:pt>
                <c:pt idx="14">
                  <c:v>1.1427826217967683</c:v>
                </c:pt>
                <c:pt idx="15">
                  <c:v>1.1427826217967683</c:v>
                </c:pt>
                <c:pt idx="16">
                  <c:v>1.1427826217967683</c:v>
                </c:pt>
                <c:pt idx="17">
                  <c:v>1.1427826217967683</c:v>
                </c:pt>
                <c:pt idx="18">
                  <c:v>1.1427826217967683</c:v>
                </c:pt>
                <c:pt idx="19">
                  <c:v>1.1427826217967683</c:v>
                </c:pt>
                <c:pt idx="20">
                  <c:v>1.1427826217967683</c:v>
                </c:pt>
                <c:pt idx="21">
                  <c:v>1.1427826217967683</c:v>
                </c:pt>
                <c:pt idx="22">
                  <c:v>1.1427826217967683</c:v>
                </c:pt>
                <c:pt idx="23">
                  <c:v>1.1427826217967683</c:v>
                </c:pt>
                <c:pt idx="24">
                  <c:v>1.1427826217967683</c:v>
                </c:pt>
                <c:pt idx="25">
                  <c:v>1.1427826217967683</c:v>
                </c:pt>
                <c:pt idx="26">
                  <c:v>1.1427826217967683</c:v>
                </c:pt>
                <c:pt idx="27">
                  <c:v>1.1427826217967683</c:v>
                </c:pt>
                <c:pt idx="28">
                  <c:v>1.1427826217967683</c:v>
                </c:pt>
                <c:pt idx="29">
                  <c:v>1.1427826217967683</c:v>
                </c:pt>
                <c:pt idx="30">
                  <c:v>1.1427826217967683</c:v>
                </c:pt>
                <c:pt idx="31">
                  <c:v>1.1427826217967683</c:v>
                </c:pt>
                <c:pt idx="32">
                  <c:v>1.1427826217967683</c:v>
                </c:pt>
                <c:pt idx="33">
                  <c:v>1.1427826217967683</c:v>
                </c:pt>
                <c:pt idx="34">
                  <c:v>1.1427826217967683</c:v>
                </c:pt>
                <c:pt idx="35">
                  <c:v>1.1427826217967683</c:v>
                </c:pt>
                <c:pt idx="36">
                  <c:v>1.1427826217967683</c:v>
                </c:pt>
                <c:pt idx="37">
                  <c:v>1.1427826217967683</c:v>
                </c:pt>
                <c:pt idx="38">
                  <c:v>1.1427826217967683</c:v>
                </c:pt>
                <c:pt idx="39">
                  <c:v>1.1427826217967683</c:v>
                </c:pt>
                <c:pt idx="40">
                  <c:v>1.1427826217967683</c:v>
                </c:pt>
                <c:pt idx="41">
                  <c:v>1.1427826217967683</c:v>
                </c:pt>
                <c:pt idx="42">
                  <c:v>1.1427826217967683</c:v>
                </c:pt>
                <c:pt idx="43">
                  <c:v>1.1427826217967683</c:v>
                </c:pt>
                <c:pt idx="44">
                  <c:v>1.1427826217967683</c:v>
                </c:pt>
                <c:pt idx="45">
                  <c:v>1.1427826217967683</c:v>
                </c:pt>
                <c:pt idx="46">
                  <c:v>1.1427826217967683</c:v>
                </c:pt>
                <c:pt idx="47">
                  <c:v>1.1427826217967683</c:v>
                </c:pt>
                <c:pt idx="48">
                  <c:v>1.1427826217967683</c:v>
                </c:pt>
                <c:pt idx="49">
                  <c:v>1.1427826217967683</c:v>
                </c:pt>
                <c:pt idx="50">
                  <c:v>1.1427826217967683</c:v>
                </c:pt>
                <c:pt idx="51">
                  <c:v>1.1427826217967683</c:v>
                </c:pt>
                <c:pt idx="52">
                  <c:v>1.1427826217967683</c:v>
                </c:pt>
                <c:pt idx="53">
                  <c:v>1.1427826217967683</c:v>
                </c:pt>
                <c:pt idx="54">
                  <c:v>1.1427826217967683</c:v>
                </c:pt>
                <c:pt idx="55">
                  <c:v>1.1427826217967683</c:v>
                </c:pt>
                <c:pt idx="56">
                  <c:v>1.1427826217967683</c:v>
                </c:pt>
                <c:pt idx="57">
                  <c:v>1.1427826217967683</c:v>
                </c:pt>
                <c:pt idx="58">
                  <c:v>1.1427826217967683</c:v>
                </c:pt>
                <c:pt idx="59">
                  <c:v>1.1427826217967683</c:v>
                </c:pt>
                <c:pt idx="60">
                  <c:v>1.1427826217967683</c:v>
                </c:pt>
                <c:pt idx="61">
                  <c:v>1.1427826217967683</c:v>
                </c:pt>
                <c:pt idx="62">
                  <c:v>1.1427826217967683</c:v>
                </c:pt>
                <c:pt idx="63">
                  <c:v>1.1427826217967683</c:v>
                </c:pt>
                <c:pt idx="64">
                  <c:v>1.1427826217967683</c:v>
                </c:pt>
                <c:pt idx="65">
                  <c:v>1.1427826217967683</c:v>
                </c:pt>
                <c:pt idx="66">
                  <c:v>1.1427826217967683</c:v>
                </c:pt>
                <c:pt idx="67">
                  <c:v>1.1427826217967683</c:v>
                </c:pt>
                <c:pt idx="68">
                  <c:v>1.1427826217967683</c:v>
                </c:pt>
                <c:pt idx="69">
                  <c:v>1.1427826217967683</c:v>
                </c:pt>
                <c:pt idx="70">
                  <c:v>1.1427826217967683</c:v>
                </c:pt>
                <c:pt idx="71">
                  <c:v>1.1427826217967683</c:v>
                </c:pt>
                <c:pt idx="72">
                  <c:v>1.1427826217967683</c:v>
                </c:pt>
                <c:pt idx="73">
                  <c:v>1.1427826217967683</c:v>
                </c:pt>
                <c:pt idx="74">
                  <c:v>1.1427826217967683</c:v>
                </c:pt>
                <c:pt idx="75">
                  <c:v>1.1427826217967683</c:v>
                </c:pt>
                <c:pt idx="76">
                  <c:v>1.1427826217967683</c:v>
                </c:pt>
                <c:pt idx="77">
                  <c:v>1.1427826217967683</c:v>
                </c:pt>
                <c:pt idx="78">
                  <c:v>1.1427826217967683</c:v>
                </c:pt>
                <c:pt idx="79">
                  <c:v>1.1427826217967683</c:v>
                </c:pt>
                <c:pt idx="80">
                  <c:v>1.1427826217967683</c:v>
                </c:pt>
                <c:pt idx="81">
                  <c:v>1.1427826217967683</c:v>
                </c:pt>
                <c:pt idx="82">
                  <c:v>1.1427826217967683</c:v>
                </c:pt>
                <c:pt idx="83">
                  <c:v>1.1427826217967683</c:v>
                </c:pt>
                <c:pt idx="84">
                  <c:v>1.1427826217967683</c:v>
                </c:pt>
                <c:pt idx="85">
                  <c:v>1.1427826217967683</c:v>
                </c:pt>
                <c:pt idx="86">
                  <c:v>1.1427826217967683</c:v>
                </c:pt>
                <c:pt idx="87">
                  <c:v>1.1427826217967683</c:v>
                </c:pt>
                <c:pt idx="88">
                  <c:v>1.1427826217967683</c:v>
                </c:pt>
                <c:pt idx="89">
                  <c:v>1.1427826217967683</c:v>
                </c:pt>
                <c:pt idx="90">
                  <c:v>1.1427826217967683</c:v>
                </c:pt>
                <c:pt idx="91">
                  <c:v>1.1427826217967683</c:v>
                </c:pt>
                <c:pt idx="92">
                  <c:v>1.1427826217967683</c:v>
                </c:pt>
                <c:pt idx="93">
                  <c:v>1.1427826217967683</c:v>
                </c:pt>
                <c:pt idx="94">
                  <c:v>1.1427826217967683</c:v>
                </c:pt>
                <c:pt idx="95">
                  <c:v>1.1427826217967683</c:v>
                </c:pt>
                <c:pt idx="96">
                  <c:v>1.1427826217967683</c:v>
                </c:pt>
                <c:pt idx="97">
                  <c:v>1.1427826217967683</c:v>
                </c:pt>
                <c:pt idx="98">
                  <c:v>1.1427826217967683</c:v>
                </c:pt>
                <c:pt idx="99">
                  <c:v>1.1427826217967683</c:v>
                </c:pt>
                <c:pt idx="100">
                  <c:v>1.1427826217967683</c:v>
                </c:pt>
                <c:pt idx="101">
                  <c:v>1.1427826217967683</c:v>
                </c:pt>
                <c:pt idx="102">
                  <c:v>1.1427826217967683</c:v>
                </c:pt>
                <c:pt idx="103">
                  <c:v>1.1427826217967683</c:v>
                </c:pt>
                <c:pt idx="104">
                  <c:v>1.1427826217967683</c:v>
                </c:pt>
                <c:pt idx="105">
                  <c:v>1.1427826217967683</c:v>
                </c:pt>
                <c:pt idx="106">
                  <c:v>1.1427826217967683</c:v>
                </c:pt>
                <c:pt idx="107">
                  <c:v>1.1427826217967683</c:v>
                </c:pt>
                <c:pt idx="108">
                  <c:v>1.1427826217967683</c:v>
                </c:pt>
                <c:pt idx="109">
                  <c:v>1.1427826217967683</c:v>
                </c:pt>
                <c:pt idx="110">
                  <c:v>1.1427826217967683</c:v>
                </c:pt>
                <c:pt idx="111">
                  <c:v>1.1427826217967683</c:v>
                </c:pt>
                <c:pt idx="112">
                  <c:v>1.1427826217967683</c:v>
                </c:pt>
                <c:pt idx="113">
                  <c:v>1.1427826217967683</c:v>
                </c:pt>
                <c:pt idx="114">
                  <c:v>1.1427826217967683</c:v>
                </c:pt>
                <c:pt idx="115">
                  <c:v>1.1427826217967683</c:v>
                </c:pt>
                <c:pt idx="116">
                  <c:v>1.1427826217967683</c:v>
                </c:pt>
                <c:pt idx="117">
                  <c:v>1.1427826217967683</c:v>
                </c:pt>
                <c:pt idx="118">
                  <c:v>1.1427826217967683</c:v>
                </c:pt>
                <c:pt idx="119">
                  <c:v>1.1427826217967683</c:v>
                </c:pt>
                <c:pt idx="120">
                  <c:v>1.1427826217967683</c:v>
                </c:pt>
                <c:pt idx="121">
                  <c:v>1.1427826217967683</c:v>
                </c:pt>
                <c:pt idx="122">
                  <c:v>1.1427826217967683</c:v>
                </c:pt>
                <c:pt idx="123">
                  <c:v>1.1427826217967683</c:v>
                </c:pt>
                <c:pt idx="124">
                  <c:v>1.1427826217967683</c:v>
                </c:pt>
                <c:pt idx="125">
                  <c:v>1.1427826217967683</c:v>
                </c:pt>
                <c:pt idx="126">
                  <c:v>1.1427826217967683</c:v>
                </c:pt>
                <c:pt idx="127">
                  <c:v>1.1427826217967683</c:v>
                </c:pt>
                <c:pt idx="128">
                  <c:v>1.1427826217967683</c:v>
                </c:pt>
                <c:pt idx="129">
                  <c:v>1.1427826217967683</c:v>
                </c:pt>
                <c:pt idx="130">
                  <c:v>1.1427826217967683</c:v>
                </c:pt>
                <c:pt idx="131">
                  <c:v>1.1427826217967683</c:v>
                </c:pt>
                <c:pt idx="132">
                  <c:v>1.1427826217967683</c:v>
                </c:pt>
                <c:pt idx="133">
                  <c:v>1.1427826217967683</c:v>
                </c:pt>
                <c:pt idx="134">
                  <c:v>1.1427826217967683</c:v>
                </c:pt>
                <c:pt idx="135">
                  <c:v>1.1427826217967683</c:v>
                </c:pt>
                <c:pt idx="136">
                  <c:v>1.1427826217967683</c:v>
                </c:pt>
                <c:pt idx="137">
                  <c:v>1.1427826217967683</c:v>
                </c:pt>
                <c:pt idx="138">
                  <c:v>1.1427826217967683</c:v>
                </c:pt>
                <c:pt idx="139">
                  <c:v>1.1427826217967683</c:v>
                </c:pt>
                <c:pt idx="140">
                  <c:v>1.1427826217967683</c:v>
                </c:pt>
                <c:pt idx="141">
                  <c:v>1.1427826217967683</c:v>
                </c:pt>
                <c:pt idx="142">
                  <c:v>1.1427826217967683</c:v>
                </c:pt>
                <c:pt idx="143">
                  <c:v>1.1427826217967683</c:v>
                </c:pt>
                <c:pt idx="144">
                  <c:v>1.1427826217967683</c:v>
                </c:pt>
                <c:pt idx="145">
                  <c:v>1.1427826217967683</c:v>
                </c:pt>
                <c:pt idx="146">
                  <c:v>1.1427826217967683</c:v>
                </c:pt>
                <c:pt idx="147">
                  <c:v>1.1427826217967683</c:v>
                </c:pt>
                <c:pt idx="148">
                  <c:v>1.1427826217967683</c:v>
                </c:pt>
                <c:pt idx="149">
                  <c:v>1.1427826217967683</c:v>
                </c:pt>
                <c:pt idx="150">
                  <c:v>1.1427826217967683</c:v>
                </c:pt>
                <c:pt idx="151">
                  <c:v>1.1427826217967683</c:v>
                </c:pt>
                <c:pt idx="152">
                  <c:v>1.1427826217967683</c:v>
                </c:pt>
                <c:pt idx="153">
                  <c:v>1.1427826217967683</c:v>
                </c:pt>
                <c:pt idx="154">
                  <c:v>1.1427826217967683</c:v>
                </c:pt>
                <c:pt idx="155">
                  <c:v>1.1427826217967683</c:v>
                </c:pt>
                <c:pt idx="156">
                  <c:v>1.1427826217967683</c:v>
                </c:pt>
                <c:pt idx="157">
                  <c:v>1.1427826217967683</c:v>
                </c:pt>
                <c:pt idx="158">
                  <c:v>1.1427826217967683</c:v>
                </c:pt>
                <c:pt idx="159">
                  <c:v>1.1427826217967683</c:v>
                </c:pt>
                <c:pt idx="160">
                  <c:v>1.1427826217967683</c:v>
                </c:pt>
                <c:pt idx="161">
                  <c:v>1.1427826217967683</c:v>
                </c:pt>
                <c:pt idx="162">
                  <c:v>1.1427826217967683</c:v>
                </c:pt>
                <c:pt idx="163">
                  <c:v>1.1427826217967683</c:v>
                </c:pt>
                <c:pt idx="164">
                  <c:v>1.1427826217967683</c:v>
                </c:pt>
                <c:pt idx="165">
                  <c:v>1.1427826217967683</c:v>
                </c:pt>
                <c:pt idx="166">
                  <c:v>1.1427826217967683</c:v>
                </c:pt>
                <c:pt idx="167">
                  <c:v>1.1427826217967683</c:v>
                </c:pt>
                <c:pt idx="168">
                  <c:v>1.1427826217967683</c:v>
                </c:pt>
                <c:pt idx="169">
                  <c:v>1.1427826217967683</c:v>
                </c:pt>
                <c:pt idx="170">
                  <c:v>1.1427826217967683</c:v>
                </c:pt>
                <c:pt idx="171">
                  <c:v>1.1427826217967683</c:v>
                </c:pt>
                <c:pt idx="172">
                  <c:v>1.1427826217967683</c:v>
                </c:pt>
                <c:pt idx="173">
                  <c:v>1.1427826217967683</c:v>
                </c:pt>
                <c:pt idx="174">
                  <c:v>1.1427826217967683</c:v>
                </c:pt>
                <c:pt idx="175">
                  <c:v>1.1427826217967683</c:v>
                </c:pt>
                <c:pt idx="176">
                  <c:v>1.1427826217967683</c:v>
                </c:pt>
                <c:pt idx="177">
                  <c:v>1.1427826217967683</c:v>
                </c:pt>
                <c:pt idx="178">
                  <c:v>1.1427826217967683</c:v>
                </c:pt>
                <c:pt idx="179">
                  <c:v>1.1427826217967683</c:v>
                </c:pt>
                <c:pt idx="180">
                  <c:v>1.1427826217967683</c:v>
                </c:pt>
                <c:pt idx="181">
                  <c:v>1.1427826217967683</c:v>
                </c:pt>
                <c:pt idx="182">
                  <c:v>1.1427826217967683</c:v>
                </c:pt>
                <c:pt idx="183">
                  <c:v>1.1427826217967683</c:v>
                </c:pt>
                <c:pt idx="184">
                  <c:v>1.1427826217967683</c:v>
                </c:pt>
                <c:pt idx="185">
                  <c:v>1.1427826217967683</c:v>
                </c:pt>
                <c:pt idx="186">
                  <c:v>1.1427826217967683</c:v>
                </c:pt>
                <c:pt idx="187">
                  <c:v>1.1427826217967683</c:v>
                </c:pt>
                <c:pt idx="188">
                  <c:v>1.1427826217967683</c:v>
                </c:pt>
                <c:pt idx="189">
                  <c:v>1.1427826217967683</c:v>
                </c:pt>
                <c:pt idx="190">
                  <c:v>1.1427826217967683</c:v>
                </c:pt>
                <c:pt idx="191">
                  <c:v>1.1427826217967683</c:v>
                </c:pt>
                <c:pt idx="192">
                  <c:v>1.1427826217967683</c:v>
                </c:pt>
                <c:pt idx="193">
                  <c:v>1.1427826217967683</c:v>
                </c:pt>
                <c:pt idx="194">
                  <c:v>1.1427826217967683</c:v>
                </c:pt>
                <c:pt idx="195">
                  <c:v>1.1427826217967683</c:v>
                </c:pt>
                <c:pt idx="196">
                  <c:v>1.1427826217967683</c:v>
                </c:pt>
                <c:pt idx="197">
                  <c:v>1.1427826217967683</c:v>
                </c:pt>
                <c:pt idx="198">
                  <c:v>1.1427826217967683</c:v>
                </c:pt>
                <c:pt idx="199">
                  <c:v>1.1427826217967683</c:v>
                </c:pt>
                <c:pt idx="200">
                  <c:v>1.1427826217967683</c:v>
                </c:pt>
                <c:pt idx="201">
                  <c:v>1.1427826217967683</c:v>
                </c:pt>
                <c:pt idx="202">
                  <c:v>1.1427826217967683</c:v>
                </c:pt>
                <c:pt idx="203">
                  <c:v>1.1427826217967683</c:v>
                </c:pt>
                <c:pt idx="204">
                  <c:v>1.1427826217967683</c:v>
                </c:pt>
                <c:pt idx="205">
                  <c:v>1.1427826217967683</c:v>
                </c:pt>
                <c:pt idx="206">
                  <c:v>1.1427826217967683</c:v>
                </c:pt>
                <c:pt idx="207">
                  <c:v>1.1427826217967683</c:v>
                </c:pt>
                <c:pt idx="208">
                  <c:v>1.1427826217967683</c:v>
                </c:pt>
                <c:pt idx="209">
                  <c:v>1.1427826217967683</c:v>
                </c:pt>
                <c:pt idx="210">
                  <c:v>1.1427826217967683</c:v>
                </c:pt>
                <c:pt idx="211">
                  <c:v>1.1427826217967683</c:v>
                </c:pt>
                <c:pt idx="212">
                  <c:v>1.1427826217967683</c:v>
                </c:pt>
                <c:pt idx="213">
                  <c:v>1.1427826217967683</c:v>
                </c:pt>
                <c:pt idx="214">
                  <c:v>1.1427826217967683</c:v>
                </c:pt>
                <c:pt idx="215">
                  <c:v>1.1427826217967683</c:v>
                </c:pt>
                <c:pt idx="216">
                  <c:v>1.1427826217967683</c:v>
                </c:pt>
                <c:pt idx="217">
                  <c:v>1.1427826217967683</c:v>
                </c:pt>
                <c:pt idx="218">
                  <c:v>1.1427826217967683</c:v>
                </c:pt>
                <c:pt idx="219">
                  <c:v>1.1427826217967683</c:v>
                </c:pt>
                <c:pt idx="220">
                  <c:v>1.1427826217967683</c:v>
                </c:pt>
                <c:pt idx="221">
                  <c:v>1.1427826217967683</c:v>
                </c:pt>
                <c:pt idx="222">
                  <c:v>1.1427826217967683</c:v>
                </c:pt>
                <c:pt idx="223">
                  <c:v>1.1427826217967683</c:v>
                </c:pt>
                <c:pt idx="224">
                  <c:v>1.1427826217967683</c:v>
                </c:pt>
                <c:pt idx="225">
                  <c:v>1.1427826217967683</c:v>
                </c:pt>
                <c:pt idx="226">
                  <c:v>1.1427826217967683</c:v>
                </c:pt>
                <c:pt idx="227">
                  <c:v>1.1427826217967683</c:v>
                </c:pt>
                <c:pt idx="228">
                  <c:v>1.1427826217967683</c:v>
                </c:pt>
                <c:pt idx="229">
                  <c:v>1.1427826217967683</c:v>
                </c:pt>
                <c:pt idx="230">
                  <c:v>1.1427826217967683</c:v>
                </c:pt>
                <c:pt idx="231">
                  <c:v>1.1427826217967683</c:v>
                </c:pt>
                <c:pt idx="232">
                  <c:v>1.1427826217967683</c:v>
                </c:pt>
                <c:pt idx="233">
                  <c:v>1.1427826217967683</c:v>
                </c:pt>
                <c:pt idx="234">
                  <c:v>1.1427826217967683</c:v>
                </c:pt>
                <c:pt idx="235">
                  <c:v>1.1427826217967683</c:v>
                </c:pt>
                <c:pt idx="236">
                  <c:v>1.1427826217967683</c:v>
                </c:pt>
                <c:pt idx="237">
                  <c:v>1.1427826217967683</c:v>
                </c:pt>
                <c:pt idx="238">
                  <c:v>1.1427826217967683</c:v>
                </c:pt>
                <c:pt idx="239">
                  <c:v>1.1427826217967683</c:v>
                </c:pt>
                <c:pt idx="240">
                  <c:v>1.1427826217967683</c:v>
                </c:pt>
                <c:pt idx="241">
                  <c:v>1.1427826217967683</c:v>
                </c:pt>
                <c:pt idx="242">
                  <c:v>1.1427826217967683</c:v>
                </c:pt>
                <c:pt idx="243">
                  <c:v>1.1427826217967683</c:v>
                </c:pt>
                <c:pt idx="244">
                  <c:v>1.1427826217967683</c:v>
                </c:pt>
                <c:pt idx="245">
                  <c:v>1.1427826217967683</c:v>
                </c:pt>
                <c:pt idx="246">
                  <c:v>1.1427826217967683</c:v>
                </c:pt>
                <c:pt idx="247">
                  <c:v>1.1427826217967683</c:v>
                </c:pt>
                <c:pt idx="248">
                  <c:v>1.1427826217967683</c:v>
                </c:pt>
                <c:pt idx="249">
                  <c:v>1.1427826217967683</c:v>
                </c:pt>
                <c:pt idx="250">
                  <c:v>1.1427826217967683</c:v>
                </c:pt>
                <c:pt idx="251">
                  <c:v>1.1427826217967683</c:v>
                </c:pt>
                <c:pt idx="252">
                  <c:v>1.1427826217967683</c:v>
                </c:pt>
                <c:pt idx="253">
                  <c:v>1.1427826217967683</c:v>
                </c:pt>
                <c:pt idx="254">
                  <c:v>1.1427826217967683</c:v>
                </c:pt>
                <c:pt idx="255">
                  <c:v>1.1427826217967683</c:v>
                </c:pt>
                <c:pt idx="256">
                  <c:v>1.1427826217967683</c:v>
                </c:pt>
                <c:pt idx="257">
                  <c:v>1.1427826217967683</c:v>
                </c:pt>
                <c:pt idx="258">
                  <c:v>1.1427826217967683</c:v>
                </c:pt>
                <c:pt idx="259">
                  <c:v>1.1427826217967683</c:v>
                </c:pt>
                <c:pt idx="260">
                  <c:v>1.1427826217967683</c:v>
                </c:pt>
                <c:pt idx="261">
                  <c:v>1.1427826217967683</c:v>
                </c:pt>
                <c:pt idx="262">
                  <c:v>1.1427826217967683</c:v>
                </c:pt>
                <c:pt idx="263">
                  <c:v>1.1427826217967683</c:v>
                </c:pt>
                <c:pt idx="264">
                  <c:v>1.1427826217967683</c:v>
                </c:pt>
                <c:pt idx="265">
                  <c:v>1.1427826217967683</c:v>
                </c:pt>
                <c:pt idx="266">
                  <c:v>1.1427826217967683</c:v>
                </c:pt>
                <c:pt idx="267">
                  <c:v>1.1427826217967683</c:v>
                </c:pt>
                <c:pt idx="268">
                  <c:v>1.1427826217967683</c:v>
                </c:pt>
                <c:pt idx="269">
                  <c:v>1.1427826217967683</c:v>
                </c:pt>
                <c:pt idx="270">
                  <c:v>1.1427826217967683</c:v>
                </c:pt>
                <c:pt idx="271">
                  <c:v>1.1427826217967683</c:v>
                </c:pt>
                <c:pt idx="272">
                  <c:v>1.1427826217967683</c:v>
                </c:pt>
                <c:pt idx="273">
                  <c:v>1.1427826217967683</c:v>
                </c:pt>
                <c:pt idx="274">
                  <c:v>1.1427826217967683</c:v>
                </c:pt>
                <c:pt idx="275">
                  <c:v>1.1427826217967683</c:v>
                </c:pt>
                <c:pt idx="276">
                  <c:v>1.1427826217967683</c:v>
                </c:pt>
                <c:pt idx="277">
                  <c:v>1.1427826217967683</c:v>
                </c:pt>
                <c:pt idx="278">
                  <c:v>1.1427826217967683</c:v>
                </c:pt>
                <c:pt idx="279">
                  <c:v>1.1427826217967683</c:v>
                </c:pt>
                <c:pt idx="280">
                  <c:v>1.1427826217967683</c:v>
                </c:pt>
                <c:pt idx="281">
                  <c:v>1.1427826217967683</c:v>
                </c:pt>
                <c:pt idx="282">
                  <c:v>1.1427826217967683</c:v>
                </c:pt>
                <c:pt idx="283">
                  <c:v>1.1427826217967683</c:v>
                </c:pt>
                <c:pt idx="284">
                  <c:v>1.1427826217967683</c:v>
                </c:pt>
                <c:pt idx="285">
                  <c:v>1.1427826217967683</c:v>
                </c:pt>
                <c:pt idx="286">
                  <c:v>1.1427826217967683</c:v>
                </c:pt>
                <c:pt idx="287">
                  <c:v>1.1427826217967683</c:v>
                </c:pt>
                <c:pt idx="288">
                  <c:v>1.1427826217967683</c:v>
                </c:pt>
                <c:pt idx="289">
                  <c:v>1.1427826217967683</c:v>
                </c:pt>
                <c:pt idx="290">
                  <c:v>1.1427826217967683</c:v>
                </c:pt>
                <c:pt idx="291">
                  <c:v>1.1427826217967683</c:v>
                </c:pt>
                <c:pt idx="292">
                  <c:v>1.1427826217967683</c:v>
                </c:pt>
                <c:pt idx="293">
                  <c:v>1.1427826217967683</c:v>
                </c:pt>
                <c:pt idx="294">
                  <c:v>1.1427826217967683</c:v>
                </c:pt>
                <c:pt idx="295">
                  <c:v>1.1427826217967683</c:v>
                </c:pt>
                <c:pt idx="296">
                  <c:v>1.1427826217967683</c:v>
                </c:pt>
                <c:pt idx="297">
                  <c:v>1.1427826217967683</c:v>
                </c:pt>
                <c:pt idx="298">
                  <c:v>1.1427826217967683</c:v>
                </c:pt>
                <c:pt idx="299">
                  <c:v>1.1427826217967683</c:v>
                </c:pt>
                <c:pt idx="300">
                  <c:v>1.1427826217967683</c:v>
                </c:pt>
                <c:pt idx="301">
                  <c:v>1.1427826217967683</c:v>
                </c:pt>
                <c:pt idx="302">
                  <c:v>1.1427826217967683</c:v>
                </c:pt>
                <c:pt idx="303">
                  <c:v>1.1427826217967683</c:v>
                </c:pt>
                <c:pt idx="304">
                  <c:v>1.1427826217967683</c:v>
                </c:pt>
                <c:pt idx="305">
                  <c:v>1.1427826217967683</c:v>
                </c:pt>
                <c:pt idx="306">
                  <c:v>1.1427826217967683</c:v>
                </c:pt>
                <c:pt idx="307">
                  <c:v>1.1427826217967683</c:v>
                </c:pt>
                <c:pt idx="308">
                  <c:v>1.1427826217967683</c:v>
                </c:pt>
                <c:pt idx="309">
                  <c:v>1.1427826217967683</c:v>
                </c:pt>
                <c:pt idx="310">
                  <c:v>1.1427826217967683</c:v>
                </c:pt>
                <c:pt idx="311">
                  <c:v>1.1427826217967683</c:v>
                </c:pt>
                <c:pt idx="312">
                  <c:v>1.1427826217967683</c:v>
                </c:pt>
                <c:pt idx="313">
                  <c:v>1.1427826217967683</c:v>
                </c:pt>
                <c:pt idx="314">
                  <c:v>1.1427826217967683</c:v>
                </c:pt>
                <c:pt idx="315">
                  <c:v>1.1427826217967683</c:v>
                </c:pt>
                <c:pt idx="316">
                  <c:v>1.1427826217967683</c:v>
                </c:pt>
                <c:pt idx="317">
                  <c:v>1.1427826217967683</c:v>
                </c:pt>
                <c:pt idx="318">
                  <c:v>1.1427826217967683</c:v>
                </c:pt>
                <c:pt idx="319">
                  <c:v>1.1427826217967683</c:v>
                </c:pt>
                <c:pt idx="320">
                  <c:v>1.1427826217967683</c:v>
                </c:pt>
                <c:pt idx="321">
                  <c:v>1.1427826217967683</c:v>
                </c:pt>
                <c:pt idx="322">
                  <c:v>1.1427826217967683</c:v>
                </c:pt>
                <c:pt idx="323">
                  <c:v>1.1427826217967683</c:v>
                </c:pt>
                <c:pt idx="324">
                  <c:v>1.1427826217967683</c:v>
                </c:pt>
                <c:pt idx="325">
                  <c:v>1.1427826217967683</c:v>
                </c:pt>
                <c:pt idx="326">
                  <c:v>1.1427826217967683</c:v>
                </c:pt>
                <c:pt idx="327">
                  <c:v>1.1427826217967683</c:v>
                </c:pt>
                <c:pt idx="328">
                  <c:v>1.1427826217967683</c:v>
                </c:pt>
                <c:pt idx="329">
                  <c:v>1.1427826217967683</c:v>
                </c:pt>
                <c:pt idx="330">
                  <c:v>1.1427826217967683</c:v>
                </c:pt>
                <c:pt idx="331">
                  <c:v>1.1427826217967683</c:v>
                </c:pt>
                <c:pt idx="332">
                  <c:v>1.1427826217967683</c:v>
                </c:pt>
                <c:pt idx="333">
                  <c:v>1.1427826217967683</c:v>
                </c:pt>
                <c:pt idx="334">
                  <c:v>1.1427826217967683</c:v>
                </c:pt>
                <c:pt idx="335">
                  <c:v>1.1427826217967683</c:v>
                </c:pt>
                <c:pt idx="336">
                  <c:v>1.1427826217967683</c:v>
                </c:pt>
                <c:pt idx="337">
                  <c:v>1.1427826217967683</c:v>
                </c:pt>
                <c:pt idx="338">
                  <c:v>1.1427826217967683</c:v>
                </c:pt>
                <c:pt idx="339">
                  <c:v>1.1427826217967683</c:v>
                </c:pt>
                <c:pt idx="340">
                  <c:v>1.1427826217967683</c:v>
                </c:pt>
                <c:pt idx="341">
                  <c:v>1.1427826217967683</c:v>
                </c:pt>
                <c:pt idx="342">
                  <c:v>1.1427826217967683</c:v>
                </c:pt>
                <c:pt idx="343">
                  <c:v>1.1427826217967683</c:v>
                </c:pt>
                <c:pt idx="344">
                  <c:v>1.1427826217967683</c:v>
                </c:pt>
                <c:pt idx="345">
                  <c:v>1.1427826217967683</c:v>
                </c:pt>
                <c:pt idx="346">
                  <c:v>1.1427826217967683</c:v>
                </c:pt>
                <c:pt idx="347">
                  <c:v>1.1427826217967683</c:v>
                </c:pt>
                <c:pt idx="348">
                  <c:v>1.1427826217967683</c:v>
                </c:pt>
                <c:pt idx="349">
                  <c:v>1.1427826217967683</c:v>
                </c:pt>
                <c:pt idx="350">
                  <c:v>1.1427826217967683</c:v>
                </c:pt>
                <c:pt idx="351">
                  <c:v>1.1427826217967683</c:v>
                </c:pt>
                <c:pt idx="352">
                  <c:v>1.1427826217967683</c:v>
                </c:pt>
                <c:pt idx="353">
                  <c:v>1.1427826217967683</c:v>
                </c:pt>
                <c:pt idx="354">
                  <c:v>1.1427826217967683</c:v>
                </c:pt>
                <c:pt idx="355">
                  <c:v>1.1427826217967683</c:v>
                </c:pt>
                <c:pt idx="356">
                  <c:v>1.1427826217967683</c:v>
                </c:pt>
                <c:pt idx="357">
                  <c:v>1.1427826217967683</c:v>
                </c:pt>
                <c:pt idx="358">
                  <c:v>1.1427826217967683</c:v>
                </c:pt>
                <c:pt idx="359">
                  <c:v>1.1427826217967683</c:v>
                </c:pt>
                <c:pt idx="360">
                  <c:v>1.1427826217967683</c:v>
                </c:pt>
                <c:pt idx="361">
                  <c:v>1.1427826217967683</c:v>
                </c:pt>
                <c:pt idx="362">
                  <c:v>1.1427826217967683</c:v>
                </c:pt>
                <c:pt idx="363">
                  <c:v>1.1427826217967683</c:v>
                </c:pt>
                <c:pt idx="364">
                  <c:v>1.1427826217967683</c:v>
                </c:pt>
                <c:pt idx="365">
                  <c:v>1.1427826217967683</c:v>
                </c:pt>
                <c:pt idx="366">
                  <c:v>1.1427826217967683</c:v>
                </c:pt>
                <c:pt idx="367">
                  <c:v>1.1427826217967683</c:v>
                </c:pt>
                <c:pt idx="368">
                  <c:v>1.1427826217967683</c:v>
                </c:pt>
                <c:pt idx="369">
                  <c:v>1.1427826217967683</c:v>
                </c:pt>
                <c:pt idx="370">
                  <c:v>1.1427826217967683</c:v>
                </c:pt>
                <c:pt idx="371">
                  <c:v>1.1427826217967683</c:v>
                </c:pt>
                <c:pt idx="372">
                  <c:v>1.1427826217967683</c:v>
                </c:pt>
                <c:pt idx="373">
                  <c:v>1.1427826217967683</c:v>
                </c:pt>
                <c:pt idx="374">
                  <c:v>1.1427826217967683</c:v>
                </c:pt>
                <c:pt idx="375">
                  <c:v>1.1427826217967683</c:v>
                </c:pt>
                <c:pt idx="376">
                  <c:v>1.1427826217967683</c:v>
                </c:pt>
                <c:pt idx="377">
                  <c:v>1.1427826217967683</c:v>
                </c:pt>
                <c:pt idx="378">
                  <c:v>1.1427826217967683</c:v>
                </c:pt>
                <c:pt idx="379">
                  <c:v>1.1427826217967683</c:v>
                </c:pt>
                <c:pt idx="380">
                  <c:v>1.1427826217967683</c:v>
                </c:pt>
                <c:pt idx="381">
                  <c:v>1.1427826217967683</c:v>
                </c:pt>
                <c:pt idx="382">
                  <c:v>1.1427826217967683</c:v>
                </c:pt>
                <c:pt idx="383">
                  <c:v>1.1427826217967683</c:v>
                </c:pt>
                <c:pt idx="384">
                  <c:v>1.1427826217967683</c:v>
                </c:pt>
                <c:pt idx="385">
                  <c:v>1.1427826217967683</c:v>
                </c:pt>
                <c:pt idx="386">
                  <c:v>1.1427826217967683</c:v>
                </c:pt>
                <c:pt idx="387">
                  <c:v>1.1427826217967683</c:v>
                </c:pt>
                <c:pt idx="388">
                  <c:v>1.1427826217967683</c:v>
                </c:pt>
                <c:pt idx="389">
                  <c:v>1.1427826217967683</c:v>
                </c:pt>
                <c:pt idx="390">
                  <c:v>1.1427826217967683</c:v>
                </c:pt>
                <c:pt idx="391">
                  <c:v>1.1427826217967683</c:v>
                </c:pt>
                <c:pt idx="392">
                  <c:v>1.1427826217967683</c:v>
                </c:pt>
                <c:pt idx="393">
                  <c:v>1.1427826217967683</c:v>
                </c:pt>
                <c:pt idx="394">
                  <c:v>1.1427826217967683</c:v>
                </c:pt>
                <c:pt idx="395">
                  <c:v>1.1427826217967683</c:v>
                </c:pt>
                <c:pt idx="396">
                  <c:v>1.1427826217967683</c:v>
                </c:pt>
                <c:pt idx="397">
                  <c:v>1.1427826217967683</c:v>
                </c:pt>
                <c:pt idx="398">
                  <c:v>1.1427826217967683</c:v>
                </c:pt>
                <c:pt idx="399">
                  <c:v>1.1427826217967683</c:v>
                </c:pt>
                <c:pt idx="400">
                  <c:v>1.1427826217967683</c:v>
                </c:pt>
                <c:pt idx="401">
                  <c:v>1.1427826217967683</c:v>
                </c:pt>
                <c:pt idx="402">
                  <c:v>1.1427826217967683</c:v>
                </c:pt>
                <c:pt idx="403">
                  <c:v>1.1427826217967683</c:v>
                </c:pt>
                <c:pt idx="404">
                  <c:v>1.1427826217967683</c:v>
                </c:pt>
                <c:pt idx="405">
                  <c:v>1.1427826217967683</c:v>
                </c:pt>
                <c:pt idx="406">
                  <c:v>1.1427826217967683</c:v>
                </c:pt>
                <c:pt idx="407">
                  <c:v>1.1427826217967683</c:v>
                </c:pt>
                <c:pt idx="408">
                  <c:v>1.1427826217967683</c:v>
                </c:pt>
                <c:pt idx="409">
                  <c:v>1.1427826217967683</c:v>
                </c:pt>
                <c:pt idx="410">
                  <c:v>1.1427826217967683</c:v>
                </c:pt>
                <c:pt idx="411">
                  <c:v>1.1427826217967683</c:v>
                </c:pt>
                <c:pt idx="412">
                  <c:v>1.1427826217967683</c:v>
                </c:pt>
                <c:pt idx="413">
                  <c:v>1.1427826217967683</c:v>
                </c:pt>
                <c:pt idx="414">
                  <c:v>1.1427826217967683</c:v>
                </c:pt>
                <c:pt idx="415">
                  <c:v>1.1427826217967683</c:v>
                </c:pt>
                <c:pt idx="416">
                  <c:v>1.1427826217967683</c:v>
                </c:pt>
                <c:pt idx="417">
                  <c:v>1.1427826217967683</c:v>
                </c:pt>
                <c:pt idx="418">
                  <c:v>1.1427826217967683</c:v>
                </c:pt>
                <c:pt idx="419">
                  <c:v>1.1427826217967683</c:v>
                </c:pt>
                <c:pt idx="420">
                  <c:v>1.1427826217967683</c:v>
                </c:pt>
                <c:pt idx="421">
                  <c:v>1.1427826217967683</c:v>
                </c:pt>
                <c:pt idx="422">
                  <c:v>1.1427826217967683</c:v>
                </c:pt>
                <c:pt idx="423">
                  <c:v>1.1427826217967683</c:v>
                </c:pt>
                <c:pt idx="424">
                  <c:v>1.1427826217967683</c:v>
                </c:pt>
                <c:pt idx="425">
                  <c:v>1.1427826217967683</c:v>
                </c:pt>
                <c:pt idx="426">
                  <c:v>1.1427826217967683</c:v>
                </c:pt>
                <c:pt idx="427">
                  <c:v>1.1427826217967683</c:v>
                </c:pt>
                <c:pt idx="428">
                  <c:v>1.1427826217967683</c:v>
                </c:pt>
                <c:pt idx="429">
                  <c:v>1.1427826217967683</c:v>
                </c:pt>
                <c:pt idx="430">
                  <c:v>1.1427826217967683</c:v>
                </c:pt>
                <c:pt idx="431">
                  <c:v>1.1427826217967683</c:v>
                </c:pt>
                <c:pt idx="432">
                  <c:v>1.1427826217967683</c:v>
                </c:pt>
                <c:pt idx="433">
                  <c:v>1.1427826217967683</c:v>
                </c:pt>
                <c:pt idx="434">
                  <c:v>1.1427826217967683</c:v>
                </c:pt>
                <c:pt idx="435">
                  <c:v>1.1427826217967683</c:v>
                </c:pt>
                <c:pt idx="436">
                  <c:v>1.1427826217967683</c:v>
                </c:pt>
                <c:pt idx="437">
                  <c:v>1.1427826217967683</c:v>
                </c:pt>
                <c:pt idx="438">
                  <c:v>1.1427826217967683</c:v>
                </c:pt>
                <c:pt idx="439">
                  <c:v>1.1427826217967683</c:v>
                </c:pt>
                <c:pt idx="440">
                  <c:v>1.1427826217967683</c:v>
                </c:pt>
                <c:pt idx="441">
                  <c:v>1.1427826217967683</c:v>
                </c:pt>
                <c:pt idx="442">
                  <c:v>1.1427826217967683</c:v>
                </c:pt>
                <c:pt idx="443">
                  <c:v>1.1427826217967683</c:v>
                </c:pt>
                <c:pt idx="444">
                  <c:v>1.1427826217967683</c:v>
                </c:pt>
                <c:pt idx="445">
                  <c:v>1.1427826217967683</c:v>
                </c:pt>
                <c:pt idx="446">
                  <c:v>1.1427826217967683</c:v>
                </c:pt>
                <c:pt idx="447">
                  <c:v>1.1427826217967683</c:v>
                </c:pt>
                <c:pt idx="448">
                  <c:v>1.1427826217967683</c:v>
                </c:pt>
                <c:pt idx="449">
                  <c:v>1.1427826217967683</c:v>
                </c:pt>
                <c:pt idx="450">
                  <c:v>1.1427826217967683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Sheet1!$F$130</c:f>
              <c:strCache>
                <c:ptCount val="1"/>
                <c:pt idx="0">
                  <c:v>VB (dyn.)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Sheet1!$F$131:$F$581</c:f>
              <c:numCache>
                <c:formatCode>0.000</c:formatCode>
                <c:ptCount val="451"/>
                <c:pt idx="0">
                  <c:v>1.1427826217967683</c:v>
                </c:pt>
                <c:pt idx="1">
                  <c:v>1.1440850771668953</c:v>
                </c:pt>
                <c:pt idx="2">
                  <c:v>1.1453862080098052</c:v>
                </c:pt>
                <c:pt idx="3">
                  <c:v>1.1466847310054005</c:v>
                </c:pt>
                <c:pt idx="4">
                  <c:v>1.1479793655038613</c:v>
                </c:pt>
                <c:pt idx="5">
                  <c:v>1.1492688347839619</c:v>
                </c:pt>
                <c:pt idx="6">
                  <c:v>1.1505518673073465</c:v>
                </c:pt>
                <c:pt idx="7">
                  <c:v>1.1518271979675732</c:v>
                </c:pt>
                <c:pt idx="8">
                  <c:v>1.1530935693327176</c:v>
                </c:pt>
                <c:pt idx="9">
                  <c:v>1.1543497328803425</c:v>
                </c:pt>
                <c:pt idx="10">
                  <c:v>1.1555944502236419</c:v>
                </c:pt>
                <c:pt idx="11">
                  <c:v>1.1568264943275746</c:v>
                </c:pt>
                <c:pt idx="12">
                  <c:v>1.1580446507138102</c:v>
                </c:pt>
                <c:pt idx="13">
                  <c:v>1.1592477186533219</c:v>
                </c:pt>
                <c:pt idx="14">
                  <c:v>1.160434512345466</c:v>
                </c:pt>
                <c:pt idx="15">
                  <c:v>1.1616038620824072</c:v>
                </c:pt>
                <c:pt idx="16">
                  <c:v>1.1627546153977488</c:v>
                </c:pt>
                <c:pt idx="17">
                  <c:v>1.163885638198257</c:v>
                </c:pt>
                <c:pt idx="18">
                  <c:v>1.1649958158775662</c:v>
                </c:pt>
                <c:pt idx="19">
                  <c:v>1.1660840544107889</c:v>
                </c:pt>
                <c:pt idx="20">
                  <c:v>1.1671492814289453</c:v>
                </c:pt>
                <c:pt idx="21">
                  <c:v>1.1681904472721709</c:v>
                </c:pt>
                <c:pt idx="22">
                  <c:v>1.1692065260206679</c:v>
                </c:pt>
                <c:pt idx="23">
                  <c:v>1.1701965165023851</c:v>
                </c:pt>
                <c:pt idx="24">
                  <c:v>1.1711594432764396</c:v>
                </c:pt>
                <c:pt idx="25">
                  <c:v>1.1720943575913116</c:v>
                </c:pt>
                <c:pt idx="26">
                  <c:v>1.1730003383168732</c:v>
                </c:pt>
                <c:pt idx="27">
                  <c:v>1.1738764928493297</c:v>
                </c:pt>
                <c:pt idx="28">
                  <c:v>1.1747219579881802</c:v>
                </c:pt>
                <c:pt idx="29">
                  <c:v>1.1755359007843404</c:v>
                </c:pt>
                <c:pt idx="30">
                  <c:v>1.1763175193585818</c:v>
                </c:pt>
                <c:pt idx="31">
                  <c:v>1.1770660436894893</c:v>
                </c:pt>
                <c:pt idx="32">
                  <c:v>1.1777807363701425</c:v>
                </c:pt>
                <c:pt idx="33">
                  <c:v>1.1784608933327951</c:v>
                </c:pt>
                <c:pt idx="34">
                  <c:v>1.1791058445408198</c:v>
                </c:pt>
                <c:pt idx="35">
                  <c:v>1.179714954647235</c:v>
                </c:pt>
                <c:pt idx="36">
                  <c:v>1.1802876236191739</c:v>
                </c:pt>
                <c:pt idx="37">
                  <c:v>1.1808232873276618</c:v>
                </c:pt>
                <c:pt idx="38">
                  <c:v>1.1813214181021312</c:v>
                </c:pt>
                <c:pt idx="39">
                  <c:v>1.1817815252491171</c:v>
                </c:pt>
                <c:pt idx="40">
                  <c:v>1.182203155534622</c:v>
                </c:pt>
                <c:pt idx="41">
                  <c:v>1.1825858936296743</c:v>
                </c:pt>
                <c:pt idx="42">
                  <c:v>1.182929362518633</c:v>
                </c:pt>
                <c:pt idx="43">
                  <c:v>1.1832332238698413</c:v>
                </c:pt>
                <c:pt idx="44">
                  <c:v>1.1834971783682522</c:v>
                </c:pt>
                <c:pt idx="45">
                  <c:v>1.1837209660097092</c:v>
                </c:pt>
                <c:pt idx="46">
                  <c:v>1.1839043663565776</c:v>
                </c:pt>
                <c:pt idx="47">
                  <c:v>1.1840471987544792</c:v>
                </c:pt>
                <c:pt idx="48">
                  <c:v>1.1841493225099162</c:v>
                </c:pt>
                <c:pt idx="49">
                  <c:v>1.1842106370286059</c:v>
                </c:pt>
                <c:pt idx="50">
                  <c:v>1.1842310819143869</c:v>
                </c:pt>
                <c:pt idx="51">
                  <c:v>1.1842106370286059</c:v>
                </c:pt>
                <c:pt idx="52">
                  <c:v>1.1841493225099162</c:v>
                </c:pt>
                <c:pt idx="53">
                  <c:v>1.1840471987544792</c:v>
                </c:pt>
                <c:pt idx="54">
                  <c:v>1.1839043663565776</c:v>
                </c:pt>
                <c:pt idx="55">
                  <c:v>1.1837209660097092</c:v>
                </c:pt>
                <c:pt idx="56">
                  <c:v>1.1834971783682522</c:v>
                </c:pt>
                <c:pt idx="57">
                  <c:v>1.1832332238698413</c:v>
                </c:pt>
                <c:pt idx="58">
                  <c:v>1.182929362518633</c:v>
                </c:pt>
                <c:pt idx="59">
                  <c:v>1.1825858936296743</c:v>
                </c:pt>
                <c:pt idx="60">
                  <c:v>1.1822031555346215</c:v>
                </c:pt>
                <c:pt idx="61">
                  <c:v>1.1817815252491171</c:v>
                </c:pt>
                <c:pt idx="62">
                  <c:v>1.1813214181021312</c:v>
                </c:pt>
                <c:pt idx="63">
                  <c:v>1.1808232873276618</c:v>
                </c:pt>
                <c:pt idx="64">
                  <c:v>1.1802876236191739</c:v>
                </c:pt>
                <c:pt idx="65">
                  <c:v>1.179714954647235</c:v>
                </c:pt>
                <c:pt idx="66">
                  <c:v>1.1791058445408193</c:v>
                </c:pt>
                <c:pt idx="67">
                  <c:v>1.1784608933327951</c:v>
                </c:pt>
                <c:pt idx="68">
                  <c:v>1.1777807363701425</c:v>
                </c:pt>
                <c:pt idx="69">
                  <c:v>1.1770660436894893</c:v>
                </c:pt>
                <c:pt idx="70">
                  <c:v>1.1763175193585818</c:v>
                </c:pt>
                <c:pt idx="71">
                  <c:v>1.1755359007843396</c:v>
                </c:pt>
                <c:pt idx="72">
                  <c:v>1.1747219579881802</c:v>
                </c:pt>
                <c:pt idx="73">
                  <c:v>1.1738764928493297</c:v>
                </c:pt>
                <c:pt idx="74">
                  <c:v>1.1730003383168732</c:v>
                </c:pt>
                <c:pt idx="75">
                  <c:v>1.1720943575913112</c:v>
                </c:pt>
                <c:pt idx="76">
                  <c:v>1.1711594432764396</c:v>
                </c:pt>
                <c:pt idx="77">
                  <c:v>1.1701965165023851</c:v>
                </c:pt>
                <c:pt idx="78">
                  <c:v>1.1692065260206679</c:v>
                </c:pt>
                <c:pt idx="79">
                  <c:v>1.1681904472721709</c:v>
                </c:pt>
                <c:pt idx="80">
                  <c:v>1.1671492814289448</c:v>
                </c:pt>
                <c:pt idx="81">
                  <c:v>1.1660840544107889</c:v>
                </c:pt>
                <c:pt idx="82">
                  <c:v>1.1649958158775662</c:v>
                </c:pt>
                <c:pt idx="83">
                  <c:v>1.1638856381982565</c:v>
                </c:pt>
                <c:pt idx="84">
                  <c:v>1.1627546153977488</c:v>
                </c:pt>
                <c:pt idx="85">
                  <c:v>1.1616038620824072</c:v>
                </c:pt>
                <c:pt idx="86">
                  <c:v>1.160434512345466</c:v>
                </c:pt>
                <c:pt idx="87">
                  <c:v>1.1592477186533214</c:v>
                </c:pt>
                <c:pt idx="88">
                  <c:v>1.1580446507138102</c:v>
                </c:pt>
                <c:pt idx="89">
                  <c:v>1.1568264943275741</c:v>
                </c:pt>
                <c:pt idx="90">
                  <c:v>1.1555944502236417</c:v>
                </c:pt>
                <c:pt idx="91">
                  <c:v>1.154349732880342</c:v>
                </c:pt>
                <c:pt idx="92">
                  <c:v>1.1530935693327171</c:v>
                </c:pt>
                <c:pt idx="93">
                  <c:v>1.1518271979675727</c:v>
                </c:pt>
                <c:pt idx="94">
                  <c:v>1.1505518673073456</c:v>
                </c:pt>
                <c:pt idx="95">
                  <c:v>1.1492688347839619</c:v>
                </c:pt>
                <c:pt idx="96">
                  <c:v>1.1479793655038613</c:v>
                </c:pt>
                <c:pt idx="97">
                  <c:v>1.1466847310053998</c:v>
                </c:pt>
                <c:pt idx="98">
                  <c:v>1.1453862080098052</c:v>
                </c:pt>
                <c:pt idx="99">
                  <c:v>1.1440850771668949</c:v>
                </c:pt>
                <c:pt idx="100">
                  <c:v>1.1427826217967678</c:v>
                </c:pt>
                <c:pt idx="101">
                  <c:v>1.1414801266286643</c:v>
                </c:pt>
                <c:pt idx="102">
                  <c:v>1.1401788765382077</c:v>
                </c:pt>
                <c:pt idx="103">
                  <c:v>1.1388801552842385</c:v>
                </c:pt>
                <c:pt idx="104">
                  <c:v>1.13758524424644</c:v>
                </c:pt>
                <c:pt idx="105">
                  <c:v>1.1362954211649665</c:v>
                </c:pt>
                <c:pt idx="106">
                  <c:v>1.1350119588832717</c:v>
                </c:pt>
                <c:pt idx="107">
                  <c:v>1.1337361240953425</c:v>
                </c:pt>
                <c:pt idx="108">
                  <c:v>1.1324691760985213</c:v>
                </c:pt>
                <c:pt idx="109">
                  <c:v>1.1312123655531139</c:v>
                </c:pt>
                <c:pt idx="110">
                  <c:v>1.1299669332499698</c:v>
                </c:pt>
                <c:pt idx="111">
                  <c:v>1.1287341088871923</c:v>
                </c:pt>
                <c:pt idx="112">
                  <c:v>1.127515109857169</c:v>
                </c:pt>
                <c:pt idx="113">
                  <c:v>1.1263111400450716</c:v>
                </c:pt>
                <c:pt idx="114">
                  <c:v>1.1251233886399752</c:v>
                </c:pt>
                <c:pt idx="115">
                  <c:v>1.1239530289597508</c:v>
                </c:pt>
                <c:pt idx="116">
                  <c:v>1.1228012172908519</c:v>
                </c:pt>
                <c:pt idx="117">
                  <c:v>1.1216690917441277</c:v>
                </c:pt>
                <c:pt idx="118">
                  <c:v>1.1205577711277708</c:v>
                </c:pt>
                <c:pt idx="119">
                  <c:v>1.1194683538385022</c:v>
                </c:pt>
                <c:pt idx="120">
                  <c:v>1.1184019167720791</c:v>
                </c:pt>
                <c:pt idx="121">
                  <c:v>1.1173595142542099</c:v>
                </c:pt>
                <c:pt idx="122">
                  <c:v>1.1163421769929287</c:v>
                </c:pt>
                <c:pt idx="123">
                  <c:v>1.1153509110534907</c:v>
                </c:pt>
                <c:pt idx="124">
                  <c:v>1.1143866968568126</c:v>
                </c:pt>
                <c:pt idx="125">
                  <c:v>1.1134504882024836</c:v>
                </c:pt>
                <c:pt idx="126">
                  <c:v>1.112543211317349</c:v>
                </c:pt>
                <c:pt idx="127">
                  <c:v>1.1116657639306484</c:v>
                </c:pt>
                <c:pt idx="128">
                  <c:v>1.1108190143766778</c:v>
                </c:pt>
                <c:pt idx="129">
                  <c:v>1.1100038007259263</c:v>
                </c:pt>
                <c:pt idx="130">
                  <c:v>1.1092209299456002</c:v>
                </c:pt>
                <c:pt idx="131">
                  <c:v>1.1084711770904578</c:v>
                </c:pt>
                <c:pt idx="132">
                  <c:v>1.1077552845248162</c:v>
                </c:pt>
                <c:pt idx="133">
                  <c:v>1.1070739611765956</c:v>
                </c:pt>
                <c:pt idx="134">
                  <c:v>1.1064278818242252</c:v>
                </c:pt>
                <c:pt idx="135">
                  <c:v>1.1058176864172093</c:v>
                </c:pt>
                <c:pt idx="136">
                  <c:v>1.1052439794311262</c:v>
                </c:pt>
                <c:pt idx="137">
                  <c:v>1.104707329257788</c:v>
                </c:pt>
                <c:pt idx="138">
                  <c:v>1.1042082676312761</c:v>
                </c:pt>
                <c:pt idx="139">
                  <c:v>1.1037472890905127</c:v>
                </c:pt>
                <c:pt idx="140">
                  <c:v>1.1033248504789974</c:v>
                </c:pt>
                <c:pt idx="141">
                  <c:v>1.1029413704823088</c:v>
                </c:pt>
                <c:pt idx="142">
                  <c:v>1.1025972292039155</c:v>
                </c:pt>
                <c:pt idx="143">
                  <c:v>1.1022927677798053</c:v>
                </c:pt>
                <c:pt idx="144">
                  <c:v>1.102028288032405</c:v>
                </c:pt>
                <c:pt idx="145">
                  <c:v>1.101804052164205</c:v>
                </c:pt>
                <c:pt idx="146">
                  <c:v>1.1016202824914649</c:v>
                </c:pt>
                <c:pt idx="147">
                  <c:v>1.1014771612183289</c:v>
                </c:pt>
                <c:pt idx="148">
                  <c:v>1.1013748302516273</c:v>
                </c:pt>
                <c:pt idx="149">
                  <c:v>1.1013133910565944</c:v>
                </c:pt>
                <c:pt idx="150">
                  <c:v>1.1012929045536821</c:v>
                </c:pt>
                <c:pt idx="151">
                  <c:v>1.1013133910565944</c:v>
                </c:pt>
                <c:pt idx="152">
                  <c:v>1.1013748302516273</c:v>
                </c:pt>
                <c:pt idx="153">
                  <c:v>1.1014771612183292</c:v>
                </c:pt>
                <c:pt idx="154">
                  <c:v>1.1016202824914649</c:v>
                </c:pt>
                <c:pt idx="155">
                  <c:v>1.101804052164205</c:v>
                </c:pt>
                <c:pt idx="156">
                  <c:v>1.102028288032405</c:v>
                </c:pt>
                <c:pt idx="157">
                  <c:v>1.1022927677798053</c:v>
                </c:pt>
                <c:pt idx="158">
                  <c:v>1.1025972292039155</c:v>
                </c:pt>
                <c:pt idx="159">
                  <c:v>1.1029413704823092</c:v>
                </c:pt>
                <c:pt idx="160">
                  <c:v>1.1033248504789974</c:v>
                </c:pt>
                <c:pt idx="161">
                  <c:v>1.1037472890905129</c:v>
                </c:pt>
                <c:pt idx="162">
                  <c:v>1.1042082676312766</c:v>
                </c:pt>
                <c:pt idx="163">
                  <c:v>1.104707329257788</c:v>
                </c:pt>
                <c:pt idx="164">
                  <c:v>1.1052439794311266</c:v>
                </c:pt>
                <c:pt idx="165">
                  <c:v>1.10581768641721</c:v>
                </c:pt>
                <c:pt idx="166">
                  <c:v>1.1064278818242252</c:v>
                </c:pt>
                <c:pt idx="167">
                  <c:v>1.1070739611765961</c:v>
                </c:pt>
                <c:pt idx="168">
                  <c:v>1.1077552845248169</c:v>
                </c:pt>
                <c:pt idx="169">
                  <c:v>1.1084711770904581</c:v>
                </c:pt>
                <c:pt idx="170">
                  <c:v>1.1092209299456006</c:v>
                </c:pt>
                <c:pt idx="171">
                  <c:v>1.1100038007259263</c:v>
                </c:pt>
                <c:pt idx="172">
                  <c:v>1.1108190143766783</c:v>
                </c:pt>
                <c:pt idx="173">
                  <c:v>1.1116657639306489</c:v>
                </c:pt>
                <c:pt idx="174">
                  <c:v>1.1125432113173495</c:v>
                </c:pt>
                <c:pt idx="175">
                  <c:v>1.1134504882024843</c:v>
                </c:pt>
                <c:pt idx="176">
                  <c:v>1.114386696856813</c:v>
                </c:pt>
                <c:pt idx="177">
                  <c:v>1.1153509110534916</c:v>
                </c:pt>
                <c:pt idx="178">
                  <c:v>1.1163421769929296</c:v>
                </c:pt>
                <c:pt idx="179">
                  <c:v>1.1173595142542105</c:v>
                </c:pt>
                <c:pt idx="180">
                  <c:v>1.1184019167720798</c:v>
                </c:pt>
                <c:pt idx="181">
                  <c:v>1.1194683538385028</c:v>
                </c:pt>
                <c:pt idx="182">
                  <c:v>1.1205577711277717</c:v>
                </c:pt>
                <c:pt idx="183">
                  <c:v>1.1216690917441283</c:v>
                </c:pt>
                <c:pt idx="184">
                  <c:v>1.1228012172908524</c:v>
                </c:pt>
                <c:pt idx="185">
                  <c:v>1.1239530289597517</c:v>
                </c:pt>
                <c:pt idx="186">
                  <c:v>1.1251233886399761</c:v>
                </c:pt>
                <c:pt idx="187">
                  <c:v>1.1263111400450718</c:v>
                </c:pt>
                <c:pt idx="188">
                  <c:v>1.1275151098571696</c:v>
                </c:pt>
                <c:pt idx="189">
                  <c:v>1.1287341088871929</c:v>
                </c:pt>
                <c:pt idx="190">
                  <c:v>1.1299669332499704</c:v>
                </c:pt>
                <c:pt idx="191">
                  <c:v>1.1312123655531146</c:v>
                </c:pt>
                <c:pt idx="192">
                  <c:v>1.1324691760985215</c:v>
                </c:pt>
                <c:pt idx="193">
                  <c:v>1.1337361240953432</c:v>
                </c:pt>
                <c:pt idx="194">
                  <c:v>1.1350119588832726</c:v>
                </c:pt>
                <c:pt idx="195">
                  <c:v>1.1362954211649672</c:v>
                </c:pt>
                <c:pt idx="196">
                  <c:v>1.1375852442464407</c:v>
                </c:pt>
                <c:pt idx="197">
                  <c:v>1.1388801552842391</c:v>
                </c:pt>
                <c:pt idx="198">
                  <c:v>1.1401788765382088</c:v>
                </c:pt>
                <c:pt idx="199">
                  <c:v>1.1414801266286645</c:v>
                </c:pt>
                <c:pt idx="200">
                  <c:v>1.1427826217967687</c:v>
                </c:pt>
                <c:pt idx="201">
                  <c:v>1.144085077166896</c:v>
                </c:pt>
                <c:pt idx="202">
                  <c:v>1.1453862080098061</c:v>
                </c:pt>
                <c:pt idx="203">
                  <c:v>1.1466847310054009</c:v>
                </c:pt>
                <c:pt idx="204">
                  <c:v>1.1479793655038619</c:v>
                </c:pt>
                <c:pt idx="205">
                  <c:v>1.1492688347839624</c:v>
                </c:pt>
                <c:pt idx="206">
                  <c:v>1.1505518673073469</c:v>
                </c:pt>
                <c:pt idx="207">
                  <c:v>1.1518271979675736</c:v>
                </c:pt>
                <c:pt idx="208">
                  <c:v>1.1530935693327178</c:v>
                </c:pt>
                <c:pt idx="209">
                  <c:v>1.1543497328803429</c:v>
                </c:pt>
                <c:pt idx="210">
                  <c:v>1.1555944502236426</c:v>
                </c:pt>
                <c:pt idx="211">
                  <c:v>1.156826494327575</c:v>
                </c:pt>
                <c:pt idx="212">
                  <c:v>1.1580446507138107</c:v>
                </c:pt>
                <c:pt idx="213">
                  <c:v>1.1592477186533228</c:v>
                </c:pt>
                <c:pt idx="214">
                  <c:v>1.1604345123454665</c:v>
                </c:pt>
                <c:pt idx="215">
                  <c:v>1.1616038620824076</c:v>
                </c:pt>
                <c:pt idx="216">
                  <c:v>1.1627546153977493</c:v>
                </c:pt>
                <c:pt idx="217">
                  <c:v>1.1638856381982574</c:v>
                </c:pt>
                <c:pt idx="218">
                  <c:v>1.1649958158775668</c:v>
                </c:pt>
                <c:pt idx="219">
                  <c:v>1.1660840544107896</c:v>
                </c:pt>
                <c:pt idx="220">
                  <c:v>1.1671492814289459</c:v>
                </c:pt>
                <c:pt idx="221">
                  <c:v>1.1681904472721714</c:v>
                </c:pt>
                <c:pt idx="222">
                  <c:v>1.1692065260206685</c:v>
                </c:pt>
                <c:pt idx="223">
                  <c:v>1.1701965165023858</c:v>
                </c:pt>
                <c:pt idx="224">
                  <c:v>1.1711594432764401</c:v>
                </c:pt>
                <c:pt idx="225">
                  <c:v>1.1720943575913116</c:v>
                </c:pt>
                <c:pt idx="226">
                  <c:v>1.1730003383168739</c:v>
                </c:pt>
                <c:pt idx="227">
                  <c:v>1.1738764928493302</c:v>
                </c:pt>
                <c:pt idx="228">
                  <c:v>1.1747219579881807</c:v>
                </c:pt>
                <c:pt idx="229">
                  <c:v>1.1755359007843404</c:v>
                </c:pt>
                <c:pt idx="230">
                  <c:v>1.1763175193585826</c:v>
                </c:pt>
                <c:pt idx="231">
                  <c:v>1.1770660436894897</c:v>
                </c:pt>
                <c:pt idx="232">
                  <c:v>1.1777807363701425</c:v>
                </c:pt>
                <c:pt idx="233">
                  <c:v>1.1784608933327951</c:v>
                </c:pt>
                <c:pt idx="234">
                  <c:v>1.1791058445408198</c:v>
                </c:pt>
                <c:pt idx="235">
                  <c:v>1.1797149546472354</c:v>
                </c:pt>
                <c:pt idx="236">
                  <c:v>1.1802876236191739</c:v>
                </c:pt>
                <c:pt idx="237">
                  <c:v>1.1808232873276623</c:v>
                </c:pt>
                <c:pt idx="238">
                  <c:v>1.1813214181021312</c:v>
                </c:pt>
                <c:pt idx="239">
                  <c:v>1.1817815252491171</c:v>
                </c:pt>
                <c:pt idx="240">
                  <c:v>1.182203155534622</c:v>
                </c:pt>
                <c:pt idx="241">
                  <c:v>1.1825858936296743</c:v>
                </c:pt>
                <c:pt idx="242">
                  <c:v>1.182929362518633</c:v>
                </c:pt>
                <c:pt idx="243">
                  <c:v>1.1832332238698413</c:v>
                </c:pt>
                <c:pt idx="244">
                  <c:v>1.1834971783682522</c:v>
                </c:pt>
                <c:pt idx="245">
                  <c:v>1.1837209660097092</c:v>
                </c:pt>
                <c:pt idx="246">
                  <c:v>1.1839043663565776</c:v>
                </c:pt>
                <c:pt idx="247">
                  <c:v>1.1840471987544792</c:v>
                </c:pt>
                <c:pt idx="248">
                  <c:v>1.1841493225099167</c:v>
                </c:pt>
                <c:pt idx="249">
                  <c:v>1.1842106370286059</c:v>
                </c:pt>
                <c:pt idx="250">
                  <c:v>1.1842310819143869</c:v>
                </c:pt>
                <c:pt idx="251">
                  <c:v>1.1842106370286059</c:v>
                </c:pt>
                <c:pt idx="252">
                  <c:v>1.1841493225099162</c:v>
                </c:pt>
                <c:pt idx="253">
                  <c:v>1.1840471987544792</c:v>
                </c:pt>
                <c:pt idx="254">
                  <c:v>1.1839043663565776</c:v>
                </c:pt>
                <c:pt idx="255">
                  <c:v>1.1837209660097092</c:v>
                </c:pt>
                <c:pt idx="256">
                  <c:v>1.1834971783682517</c:v>
                </c:pt>
                <c:pt idx="257">
                  <c:v>1.1832332238698409</c:v>
                </c:pt>
                <c:pt idx="258">
                  <c:v>1.182929362518633</c:v>
                </c:pt>
                <c:pt idx="259">
                  <c:v>1.1825858936296743</c:v>
                </c:pt>
                <c:pt idx="260">
                  <c:v>1.1822031555346215</c:v>
                </c:pt>
                <c:pt idx="261">
                  <c:v>1.1817815252491164</c:v>
                </c:pt>
                <c:pt idx="262">
                  <c:v>1.1813214181021308</c:v>
                </c:pt>
                <c:pt idx="263">
                  <c:v>1.1808232873276614</c:v>
                </c:pt>
                <c:pt idx="264">
                  <c:v>1.1802876236191735</c:v>
                </c:pt>
                <c:pt idx="265">
                  <c:v>1.179714954647235</c:v>
                </c:pt>
                <c:pt idx="266">
                  <c:v>1.1791058445408193</c:v>
                </c:pt>
                <c:pt idx="267">
                  <c:v>1.1784608933327947</c:v>
                </c:pt>
                <c:pt idx="268">
                  <c:v>1.177780736370142</c:v>
                </c:pt>
                <c:pt idx="269">
                  <c:v>1.1770660436894882</c:v>
                </c:pt>
                <c:pt idx="270">
                  <c:v>1.1763175193585818</c:v>
                </c:pt>
                <c:pt idx="271">
                  <c:v>1.1755359007843396</c:v>
                </c:pt>
                <c:pt idx="272">
                  <c:v>1.1747219579881798</c:v>
                </c:pt>
                <c:pt idx="273">
                  <c:v>1.1738764928493293</c:v>
                </c:pt>
                <c:pt idx="274">
                  <c:v>1.1730003383168728</c:v>
                </c:pt>
                <c:pt idx="275">
                  <c:v>1.1720943575913108</c:v>
                </c:pt>
                <c:pt idx="276">
                  <c:v>1.1711594432764389</c:v>
                </c:pt>
                <c:pt idx="277">
                  <c:v>1.1701965165023847</c:v>
                </c:pt>
                <c:pt idx="278">
                  <c:v>1.1692065260206674</c:v>
                </c:pt>
                <c:pt idx="279">
                  <c:v>1.1681904472721705</c:v>
                </c:pt>
                <c:pt idx="280">
                  <c:v>1.1671492814289444</c:v>
                </c:pt>
                <c:pt idx="281">
                  <c:v>1.1660840544107884</c:v>
                </c:pt>
                <c:pt idx="282">
                  <c:v>1.1649958158775657</c:v>
                </c:pt>
                <c:pt idx="283">
                  <c:v>1.1638856381982559</c:v>
                </c:pt>
                <c:pt idx="284">
                  <c:v>1.1627546153977484</c:v>
                </c:pt>
                <c:pt idx="285">
                  <c:v>1.1616038620824063</c:v>
                </c:pt>
                <c:pt idx="286">
                  <c:v>1.1604345123454656</c:v>
                </c:pt>
                <c:pt idx="287">
                  <c:v>1.159247718653321</c:v>
                </c:pt>
                <c:pt idx="288">
                  <c:v>1.1580446507138098</c:v>
                </c:pt>
                <c:pt idx="289">
                  <c:v>1.1568264943275737</c:v>
                </c:pt>
                <c:pt idx="290">
                  <c:v>1.1555944502236408</c:v>
                </c:pt>
                <c:pt idx="291">
                  <c:v>1.1543497328803412</c:v>
                </c:pt>
                <c:pt idx="292">
                  <c:v>1.1530935693327167</c:v>
                </c:pt>
                <c:pt idx="293">
                  <c:v>1.1518271979675723</c:v>
                </c:pt>
                <c:pt idx="294">
                  <c:v>1.1505518673073456</c:v>
                </c:pt>
                <c:pt idx="295">
                  <c:v>1.1492688347839615</c:v>
                </c:pt>
                <c:pt idx="296">
                  <c:v>1.1479793655038604</c:v>
                </c:pt>
                <c:pt idx="297">
                  <c:v>1.1466847310053994</c:v>
                </c:pt>
                <c:pt idx="298">
                  <c:v>1.1453862080098043</c:v>
                </c:pt>
                <c:pt idx="299">
                  <c:v>1.1440850771668944</c:v>
                </c:pt>
                <c:pt idx="300">
                  <c:v>1.1427826217967674</c:v>
                </c:pt>
                <c:pt idx="301">
                  <c:v>1.1414801266286638</c:v>
                </c:pt>
                <c:pt idx="302">
                  <c:v>1.1401788765382073</c:v>
                </c:pt>
                <c:pt idx="303">
                  <c:v>1.138880155284238</c:v>
                </c:pt>
                <c:pt idx="304">
                  <c:v>1.1375852442464396</c:v>
                </c:pt>
                <c:pt idx="305">
                  <c:v>1.1362954211649661</c:v>
                </c:pt>
                <c:pt idx="306">
                  <c:v>1.1350119588832714</c:v>
                </c:pt>
                <c:pt idx="307">
                  <c:v>1.1337361240953414</c:v>
                </c:pt>
                <c:pt idx="308">
                  <c:v>1.1324691760985197</c:v>
                </c:pt>
                <c:pt idx="309">
                  <c:v>1.1312123655531134</c:v>
                </c:pt>
                <c:pt idx="310">
                  <c:v>1.1299669332499693</c:v>
                </c:pt>
                <c:pt idx="311">
                  <c:v>1.1287341088871914</c:v>
                </c:pt>
                <c:pt idx="312">
                  <c:v>1.1275151098571683</c:v>
                </c:pt>
                <c:pt idx="313">
                  <c:v>1.1263111400450709</c:v>
                </c:pt>
                <c:pt idx="314">
                  <c:v>1.1251233886399747</c:v>
                </c:pt>
                <c:pt idx="315">
                  <c:v>1.1239530289597501</c:v>
                </c:pt>
                <c:pt idx="316">
                  <c:v>1.122801217290851</c:v>
                </c:pt>
                <c:pt idx="317">
                  <c:v>1.1216690917441272</c:v>
                </c:pt>
                <c:pt idx="318">
                  <c:v>1.1205577711277703</c:v>
                </c:pt>
                <c:pt idx="319">
                  <c:v>1.1194683538385022</c:v>
                </c:pt>
                <c:pt idx="320">
                  <c:v>1.1184019167720787</c:v>
                </c:pt>
                <c:pt idx="321">
                  <c:v>1.1173595142542094</c:v>
                </c:pt>
                <c:pt idx="322">
                  <c:v>1.1163421769929283</c:v>
                </c:pt>
                <c:pt idx="323">
                  <c:v>1.1153509110534905</c:v>
                </c:pt>
                <c:pt idx="324">
                  <c:v>1.1143866968568119</c:v>
                </c:pt>
                <c:pt idx="325">
                  <c:v>1.1134504882024832</c:v>
                </c:pt>
                <c:pt idx="326">
                  <c:v>1.1125432113173486</c:v>
                </c:pt>
                <c:pt idx="327">
                  <c:v>1.1116657639306478</c:v>
                </c:pt>
                <c:pt idx="328">
                  <c:v>1.1108190143766778</c:v>
                </c:pt>
                <c:pt idx="329">
                  <c:v>1.1100038007259254</c:v>
                </c:pt>
                <c:pt idx="330">
                  <c:v>1.1092209299456</c:v>
                </c:pt>
                <c:pt idx="331">
                  <c:v>1.1084711770904576</c:v>
                </c:pt>
                <c:pt idx="332">
                  <c:v>1.1077552845248158</c:v>
                </c:pt>
                <c:pt idx="333">
                  <c:v>1.1070739611765954</c:v>
                </c:pt>
                <c:pt idx="334">
                  <c:v>1.1064278818242248</c:v>
                </c:pt>
                <c:pt idx="335">
                  <c:v>1.1058176864172091</c:v>
                </c:pt>
                <c:pt idx="336">
                  <c:v>1.105243979431126</c:v>
                </c:pt>
                <c:pt idx="337">
                  <c:v>1.1047073292577878</c:v>
                </c:pt>
                <c:pt idx="338">
                  <c:v>1.1042082676312759</c:v>
                </c:pt>
                <c:pt idx="339">
                  <c:v>1.1037472890905122</c:v>
                </c:pt>
                <c:pt idx="340">
                  <c:v>1.1033248504789972</c:v>
                </c:pt>
                <c:pt idx="341">
                  <c:v>1.1029413704823088</c:v>
                </c:pt>
                <c:pt idx="342">
                  <c:v>1.1025972292039152</c:v>
                </c:pt>
                <c:pt idx="343">
                  <c:v>1.1022927677798053</c:v>
                </c:pt>
                <c:pt idx="344">
                  <c:v>1.1020282880324048</c:v>
                </c:pt>
                <c:pt idx="345">
                  <c:v>1.101804052164205</c:v>
                </c:pt>
                <c:pt idx="346">
                  <c:v>1.1016202824914649</c:v>
                </c:pt>
                <c:pt idx="347">
                  <c:v>1.1014771612183289</c:v>
                </c:pt>
                <c:pt idx="348">
                  <c:v>1.1013748302516273</c:v>
                </c:pt>
                <c:pt idx="349">
                  <c:v>1.1013133910565944</c:v>
                </c:pt>
                <c:pt idx="350">
                  <c:v>1.1012929045536821</c:v>
                </c:pt>
                <c:pt idx="351">
                  <c:v>1.1013133910565944</c:v>
                </c:pt>
                <c:pt idx="352">
                  <c:v>1.1013748302516277</c:v>
                </c:pt>
                <c:pt idx="353">
                  <c:v>1.1014771612183292</c:v>
                </c:pt>
                <c:pt idx="354">
                  <c:v>1.1016202824914649</c:v>
                </c:pt>
                <c:pt idx="355">
                  <c:v>1.1018040521642054</c:v>
                </c:pt>
                <c:pt idx="356">
                  <c:v>1.102028288032405</c:v>
                </c:pt>
                <c:pt idx="357">
                  <c:v>1.1022927677798053</c:v>
                </c:pt>
                <c:pt idx="358">
                  <c:v>1.1025972292039157</c:v>
                </c:pt>
                <c:pt idx="359">
                  <c:v>1.1029413704823092</c:v>
                </c:pt>
                <c:pt idx="360">
                  <c:v>1.1033248504789979</c:v>
                </c:pt>
                <c:pt idx="361">
                  <c:v>1.1037472890905129</c:v>
                </c:pt>
                <c:pt idx="362">
                  <c:v>1.1042082676312766</c:v>
                </c:pt>
                <c:pt idx="363">
                  <c:v>1.1047073292577887</c:v>
                </c:pt>
                <c:pt idx="364">
                  <c:v>1.1052439794311266</c:v>
                </c:pt>
                <c:pt idx="365">
                  <c:v>1.10581768641721</c:v>
                </c:pt>
                <c:pt idx="366">
                  <c:v>1.1064278818242257</c:v>
                </c:pt>
                <c:pt idx="367">
                  <c:v>1.1070739611765963</c:v>
                </c:pt>
                <c:pt idx="368">
                  <c:v>1.1077552845248169</c:v>
                </c:pt>
                <c:pt idx="369">
                  <c:v>1.1084711770904585</c:v>
                </c:pt>
                <c:pt idx="370">
                  <c:v>1.1092209299456008</c:v>
                </c:pt>
                <c:pt idx="371">
                  <c:v>1.110003800725927</c:v>
                </c:pt>
                <c:pt idx="372">
                  <c:v>1.110819014376679</c:v>
                </c:pt>
                <c:pt idx="373">
                  <c:v>1.1116657639306491</c:v>
                </c:pt>
                <c:pt idx="374">
                  <c:v>1.1125432113173503</c:v>
                </c:pt>
                <c:pt idx="375">
                  <c:v>1.1134504882024847</c:v>
                </c:pt>
                <c:pt idx="376">
                  <c:v>1.1143866968568135</c:v>
                </c:pt>
                <c:pt idx="377">
                  <c:v>1.1153509110534918</c:v>
                </c:pt>
                <c:pt idx="378">
                  <c:v>1.1163421769929298</c:v>
                </c:pt>
                <c:pt idx="379">
                  <c:v>1.1173595142542114</c:v>
                </c:pt>
                <c:pt idx="380">
                  <c:v>1.1184019167720802</c:v>
                </c:pt>
                <c:pt idx="381">
                  <c:v>1.1194683538385035</c:v>
                </c:pt>
                <c:pt idx="382">
                  <c:v>1.1205577711277726</c:v>
                </c:pt>
                <c:pt idx="383">
                  <c:v>1.121669091744129</c:v>
                </c:pt>
                <c:pt idx="384">
                  <c:v>1.1228012172908532</c:v>
                </c:pt>
                <c:pt idx="385">
                  <c:v>1.1239530289597521</c:v>
                </c:pt>
                <c:pt idx="386">
                  <c:v>1.1251233886399765</c:v>
                </c:pt>
                <c:pt idx="387">
                  <c:v>1.1263111400450727</c:v>
                </c:pt>
                <c:pt idx="388">
                  <c:v>1.1275151098571703</c:v>
                </c:pt>
                <c:pt idx="389">
                  <c:v>1.1287341088871934</c:v>
                </c:pt>
                <c:pt idx="390">
                  <c:v>1.1299669332499711</c:v>
                </c:pt>
                <c:pt idx="391">
                  <c:v>1.1312123655531152</c:v>
                </c:pt>
                <c:pt idx="392">
                  <c:v>1.1324691760985219</c:v>
                </c:pt>
                <c:pt idx="393">
                  <c:v>1.1337361240953441</c:v>
                </c:pt>
                <c:pt idx="394">
                  <c:v>1.1350119588832732</c:v>
                </c:pt>
                <c:pt idx="395">
                  <c:v>1.1362954211649672</c:v>
                </c:pt>
                <c:pt idx="396">
                  <c:v>1.1375852442464411</c:v>
                </c:pt>
                <c:pt idx="397">
                  <c:v>1.1388801552842396</c:v>
                </c:pt>
                <c:pt idx="398">
                  <c:v>1.1401788765382088</c:v>
                </c:pt>
                <c:pt idx="399">
                  <c:v>1.1414801266286654</c:v>
                </c:pt>
                <c:pt idx="400">
                  <c:v>1.1427826217967691</c:v>
                </c:pt>
                <c:pt idx="401">
                  <c:v>1.144085077166896</c:v>
                </c:pt>
                <c:pt idx="402">
                  <c:v>1.1453862080098056</c:v>
                </c:pt>
                <c:pt idx="403">
                  <c:v>1.1466847310054009</c:v>
                </c:pt>
                <c:pt idx="404">
                  <c:v>1.1479793655038619</c:v>
                </c:pt>
                <c:pt idx="405">
                  <c:v>1.1492688347839624</c:v>
                </c:pt>
                <c:pt idx="406">
                  <c:v>1.1505518673073469</c:v>
                </c:pt>
                <c:pt idx="407">
                  <c:v>1.1518271979675732</c:v>
                </c:pt>
                <c:pt idx="408">
                  <c:v>1.1530935693327176</c:v>
                </c:pt>
                <c:pt idx="409">
                  <c:v>1.1543497328803425</c:v>
                </c:pt>
                <c:pt idx="410">
                  <c:v>1.1555944502236419</c:v>
                </c:pt>
                <c:pt idx="411">
                  <c:v>1.1568264943275746</c:v>
                </c:pt>
                <c:pt idx="412">
                  <c:v>1.1580446507138102</c:v>
                </c:pt>
                <c:pt idx="413">
                  <c:v>1.1592477186533219</c:v>
                </c:pt>
                <c:pt idx="414">
                  <c:v>1.160434512345466</c:v>
                </c:pt>
                <c:pt idx="415">
                  <c:v>1.1616038620824072</c:v>
                </c:pt>
                <c:pt idx="416">
                  <c:v>1.1627546153977488</c:v>
                </c:pt>
                <c:pt idx="417">
                  <c:v>1.1638856381982565</c:v>
                </c:pt>
                <c:pt idx="418">
                  <c:v>1.1649958158775662</c:v>
                </c:pt>
                <c:pt idx="419">
                  <c:v>1.1660840544107884</c:v>
                </c:pt>
                <c:pt idx="420">
                  <c:v>1.1671492814289448</c:v>
                </c:pt>
                <c:pt idx="421">
                  <c:v>1.1681904472721705</c:v>
                </c:pt>
                <c:pt idx="422">
                  <c:v>1.1692065260206674</c:v>
                </c:pt>
                <c:pt idx="423">
                  <c:v>1.1701965165023847</c:v>
                </c:pt>
                <c:pt idx="424">
                  <c:v>1.1711594432764389</c:v>
                </c:pt>
                <c:pt idx="425">
                  <c:v>1.1720943575913108</c:v>
                </c:pt>
                <c:pt idx="426">
                  <c:v>1.1730003383168728</c:v>
                </c:pt>
                <c:pt idx="427">
                  <c:v>1.1738764928493293</c:v>
                </c:pt>
                <c:pt idx="428">
                  <c:v>1.1747219579881798</c:v>
                </c:pt>
                <c:pt idx="429">
                  <c:v>1.1755359007843396</c:v>
                </c:pt>
                <c:pt idx="430">
                  <c:v>1.1763175193585818</c:v>
                </c:pt>
                <c:pt idx="431">
                  <c:v>1.1770660436894893</c:v>
                </c:pt>
                <c:pt idx="432">
                  <c:v>1.1777807363701414</c:v>
                </c:pt>
                <c:pt idx="433">
                  <c:v>1.1784608933327947</c:v>
                </c:pt>
                <c:pt idx="434">
                  <c:v>1.1791058445408189</c:v>
                </c:pt>
                <c:pt idx="435">
                  <c:v>1.1797149546472343</c:v>
                </c:pt>
                <c:pt idx="436">
                  <c:v>1.1802876236191735</c:v>
                </c:pt>
                <c:pt idx="437">
                  <c:v>1.1808232873276614</c:v>
                </c:pt>
                <c:pt idx="438">
                  <c:v>1.1813214181021308</c:v>
                </c:pt>
                <c:pt idx="439">
                  <c:v>1.1817815252491164</c:v>
                </c:pt>
                <c:pt idx="440">
                  <c:v>1.1822031555346215</c:v>
                </c:pt>
                <c:pt idx="441">
                  <c:v>1.1825858936296736</c:v>
                </c:pt>
                <c:pt idx="442">
                  <c:v>1.1829293625186321</c:v>
                </c:pt>
                <c:pt idx="443">
                  <c:v>1.1832332238698409</c:v>
                </c:pt>
                <c:pt idx="444">
                  <c:v>1.1834971783682517</c:v>
                </c:pt>
                <c:pt idx="445">
                  <c:v>1.1837209660097092</c:v>
                </c:pt>
                <c:pt idx="446">
                  <c:v>1.1839043663565765</c:v>
                </c:pt>
                <c:pt idx="447">
                  <c:v>1.1840471987544787</c:v>
                </c:pt>
                <c:pt idx="448">
                  <c:v>1.1841493225099162</c:v>
                </c:pt>
                <c:pt idx="449">
                  <c:v>1.1842106370286059</c:v>
                </c:pt>
                <c:pt idx="450">
                  <c:v>1.1842310819143869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Sheet1!$G$130</c:f>
              <c:strCache>
                <c:ptCount val="1"/>
                <c:pt idx="0">
                  <c:v>VEQ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Sheet1!$G$131:$G$581</c:f>
              <c:numCache>
                <c:formatCode>0.000</c:formatCode>
                <c:ptCount val="451"/>
                <c:pt idx="0">
                  <c:v>0.4925458044927814</c:v>
                </c:pt>
                <c:pt idx="1">
                  <c:v>0.4925458044927814</c:v>
                </c:pt>
                <c:pt idx="2">
                  <c:v>0.4925458044927814</c:v>
                </c:pt>
                <c:pt idx="3">
                  <c:v>0.4925458044927814</c:v>
                </c:pt>
                <c:pt idx="4">
                  <c:v>0.4925458044927814</c:v>
                </c:pt>
                <c:pt idx="5">
                  <c:v>0.4925458044927814</c:v>
                </c:pt>
                <c:pt idx="6">
                  <c:v>0.4925458044927814</c:v>
                </c:pt>
                <c:pt idx="7">
                  <c:v>0.4925458044927814</c:v>
                </c:pt>
                <c:pt idx="8">
                  <c:v>0.4925458044927814</c:v>
                </c:pt>
                <c:pt idx="9">
                  <c:v>0.4925458044927814</c:v>
                </c:pt>
                <c:pt idx="10">
                  <c:v>0.4925458044927814</c:v>
                </c:pt>
                <c:pt idx="11">
                  <c:v>0.4925458044927814</c:v>
                </c:pt>
                <c:pt idx="12">
                  <c:v>0.4925458044927814</c:v>
                </c:pt>
                <c:pt idx="13">
                  <c:v>0.4925458044927814</c:v>
                </c:pt>
                <c:pt idx="14">
                  <c:v>0.4925458044927814</c:v>
                </c:pt>
                <c:pt idx="15">
                  <c:v>0.4925458044927814</c:v>
                </c:pt>
                <c:pt idx="16">
                  <c:v>0.4925458044927814</c:v>
                </c:pt>
                <c:pt idx="17">
                  <c:v>0.4925458044927814</c:v>
                </c:pt>
                <c:pt idx="18">
                  <c:v>0.4925458044927814</c:v>
                </c:pt>
                <c:pt idx="19">
                  <c:v>0.4925458044927814</c:v>
                </c:pt>
                <c:pt idx="20">
                  <c:v>0.4925458044927814</c:v>
                </c:pt>
                <c:pt idx="21">
                  <c:v>0.4925458044927814</c:v>
                </c:pt>
                <c:pt idx="22">
                  <c:v>0.4925458044927814</c:v>
                </c:pt>
                <c:pt idx="23">
                  <c:v>0.4925458044927814</c:v>
                </c:pt>
                <c:pt idx="24">
                  <c:v>0.4925458044927814</c:v>
                </c:pt>
                <c:pt idx="25">
                  <c:v>0.4925458044927814</c:v>
                </c:pt>
                <c:pt idx="26">
                  <c:v>0.4925458044927814</c:v>
                </c:pt>
                <c:pt idx="27">
                  <c:v>0.4925458044927814</c:v>
                </c:pt>
                <c:pt idx="28">
                  <c:v>0.4925458044927814</c:v>
                </c:pt>
                <c:pt idx="29">
                  <c:v>0.4925458044927814</c:v>
                </c:pt>
                <c:pt idx="30">
                  <c:v>0.4925458044927814</c:v>
                </c:pt>
                <c:pt idx="31">
                  <c:v>0.4925458044927814</c:v>
                </c:pt>
                <c:pt idx="32">
                  <c:v>0.4925458044927814</c:v>
                </c:pt>
                <c:pt idx="33">
                  <c:v>0.4925458044927814</c:v>
                </c:pt>
                <c:pt idx="34">
                  <c:v>0.4925458044927814</c:v>
                </c:pt>
                <c:pt idx="35">
                  <c:v>0.4925458044927814</c:v>
                </c:pt>
                <c:pt idx="36">
                  <c:v>0.4925458044927814</c:v>
                </c:pt>
                <c:pt idx="37">
                  <c:v>0.4925458044927814</c:v>
                </c:pt>
                <c:pt idx="38">
                  <c:v>0.4925458044927814</c:v>
                </c:pt>
                <c:pt idx="39">
                  <c:v>0.4925458044927814</c:v>
                </c:pt>
                <c:pt idx="40">
                  <c:v>0.4925458044927814</c:v>
                </c:pt>
                <c:pt idx="41">
                  <c:v>0.4925458044927814</c:v>
                </c:pt>
                <c:pt idx="42">
                  <c:v>0.4925458044927814</c:v>
                </c:pt>
                <c:pt idx="43">
                  <c:v>0.4925458044927814</c:v>
                </c:pt>
                <c:pt idx="44">
                  <c:v>0.4925458044927814</c:v>
                </c:pt>
                <c:pt idx="45">
                  <c:v>0.4925458044927814</c:v>
                </c:pt>
                <c:pt idx="46">
                  <c:v>0.4925458044927814</c:v>
                </c:pt>
                <c:pt idx="47">
                  <c:v>0.4925458044927814</c:v>
                </c:pt>
                <c:pt idx="48">
                  <c:v>0.4925458044927814</c:v>
                </c:pt>
                <c:pt idx="49">
                  <c:v>0.4925458044927814</c:v>
                </c:pt>
                <c:pt idx="50">
                  <c:v>0.4925458044927814</c:v>
                </c:pt>
                <c:pt idx="51">
                  <c:v>0.4925458044927814</c:v>
                </c:pt>
                <c:pt idx="52">
                  <c:v>0.4925458044927814</c:v>
                </c:pt>
                <c:pt idx="53">
                  <c:v>0.4925458044927814</c:v>
                </c:pt>
                <c:pt idx="54">
                  <c:v>0.4925458044927814</c:v>
                </c:pt>
                <c:pt idx="55">
                  <c:v>0.4925458044927814</c:v>
                </c:pt>
                <c:pt idx="56">
                  <c:v>0.4925458044927814</c:v>
                </c:pt>
                <c:pt idx="57">
                  <c:v>0.4925458044927814</c:v>
                </c:pt>
                <c:pt idx="58">
                  <c:v>0.4925458044927814</c:v>
                </c:pt>
                <c:pt idx="59">
                  <c:v>0.4925458044927814</c:v>
                </c:pt>
                <c:pt idx="60">
                  <c:v>0.4925458044927814</c:v>
                </c:pt>
                <c:pt idx="61">
                  <c:v>0.4925458044927814</c:v>
                </c:pt>
                <c:pt idx="62">
                  <c:v>0.4925458044927814</c:v>
                </c:pt>
                <c:pt idx="63">
                  <c:v>0.4925458044927814</c:v>
                </c:pt>
                <c:pt idx="64">
                  <c:v>0.4925458044927814</c:v>
                </c:pt>
                <c:pt idx="65">
                  <c:v>0.4925458044927814</c:v>
                </c:pt>
                <c:pt idx="66">
                  <c:v>0.4925458044927814</c:v>
                </c:pt>
                <c:pt idx="67">
                  <c:v>0.4925458044927814</c:v>
                </c:pt>
                <c:pt idx="68">
                  <c:v>0.4925458044927814</c:v>
                </c:pt>
                <c:pt idx="69">
                  <c:v>0.4925458044927814</c:v>
                </c:pt>
                <c:pt idx="70">
                  <c:v>0.4925458044927814</c:v>
                </c:pt>
                <c:pt idx="71">
                  <c:v>0.4925458044927814</c:v>
                </c:pt>
                <c:pt idx="72">
                  <c:v>0.4925458044927814</c:v>
                </c:pt>
                <c:pt idx="73">
                  <c:v>0.4925458044927814</c:v>
                </c:pt>
                <c:pt idx="74">
                  <c:v>0.4925458044927814</c:v>
                </c:pt>
                <c:pt idx="75">
                  <c:v>0.4925458044927814</c:v>
                </c:pt>
                <c:pt idx="76">
                  <c:v>0.4925458044927814</c:v>
                </c:pt>
                <c:pt idx="77">
                  <c:v>0.4925458044927814</c:v>
                </c:pt>
                <c:pt idx="78">
                  <c:v>0.4925458044927814</c:v>
                </c:pt>
                <c:pt idx="79">
                  <c:v>0.4925458044927814</c:v>
                </c:pt>
                <c:pt idx="80">
                  <c:v>0.4925458044927814</c:v>
                </c:pt>
                <c:pt idx="81">
                  <c:v>0.4925458044927814</c:v>
                </c:pt>
                <c:pt idx="82">
                  <c:v>0.4925458044927814</c:v>
                </c:pt>
                <c:pt idx="83">
                  <c:v>0.4925458044927814</c:v>
                </c:pt>
                <c:pt idx="84">
                  <c:v>0.4925458044927814</c:v>
                </c:pt>
                <c:pt idx="85">
                  <c:v>0.4925458044927814</c:v>
                </c:pt>
                <c:pt idx="86">
                  <c:v>0.4925458044927814</c:v>
                </c:pt>
                <c:pt idx="87">
                  <c:v>0.4925458044927814</c:v>
                </c:pt>
                <c:pt idx="88">
                  <c:v>0.4925458044927814</c:v>
                </c:pt>
                <c:pt idx="89">
                  <c:v>0.4925458044927814</c:v>
                </c:pt>
                <c:pt idx="90">
                  <c:v>0.4925458044927814</c:v>
                </c:pt>
                <c:pt idx="91">
                  <c:v>0.4925458044927814</c:v>
                </c:pt>
                <c:pt idx="92">
                  <c:v>0.4925458044927814</c:v>
                </c:pt>
                <c:pt idx="93">
                  <c:v>0.4925458044927814</c:v>
                </c:pt>
                <c:pt idx="94">
                  <c:v>0.4925458044927814</c:v>
                </c:pt>
                <c:pt idx="95">
                  <c:v>0.4925458044927814</c:v>
                </c:pt>
                <c:pt idx="96">
                  <c:v>0.4925458044927814</c:v>
                </c:pt>
                <c:pt idx="97">
                  <c:v>0.4925458044927814</c:v>
                </c:pt>
                <c:pt idx="98">
                  <c:v>0.4925458044927814</c:v>
                </c:pt>
                <c:pt idx="99">
                  <c:v>0.4925458044927814</c:v>
                </c:pt>
                <c:pt idx="100">
                  <c:v>0.4925458044927814</c:v>
                </c:pt>
                <c:pt idx="101">
                  <c:v>0.4925458044927814</c:v>
                </c:pt>
                <c:pt idx="102">
                  <c:v>0.4925458044927814</c:v>
                </c:pt>
                <c:pt idx="103">
                  <c:v>0.4925458044927814</c:v>
                </c:pt>
                <c:pt idx="104">
                  <c:v>0.4925458044927814</c:v>
                </c:pt>
                <c:pt idx="105">
                  <c:v>0.4925458044927814</c:v>
                </c:pt>
                <c:pt idx="106">
                  <c:v>0.4925458044927814</c:v>
                </c:pt>
                <c:pt idx="107">
                  <c:v>0.4925458044927814</c:v>
                </c:pt>
                <c:pt idx="108">
                  <c:v>0.4925458044927814</c:v>
                </c:pt>
                <c:pt idx="109">
                  <c:v>0.4925458044927814</c:v>
                </c:pt>
                <c:pt idx="110">
                  <c:v>0.4925458044927814</c:v>
                </c:pt>
                <c:pt idx="111">
                  <c:v>0.4925458044927814</c:v>
                </c:pt>
                <c:pt idx="112">
                  <c:v>0.4925458044927814</c:v>
                </c:pt>
                <c:pt idx="113">
                  <c:v>0.4925458044927814</c:v>
                </c:pt>
                <c:pt idx="114">
                  <c:v>0.4925458044927814</c:v>
                </c:pt>
                <c:pt idx="115">
                  <c:v>0.4925458044927814</c:v>
                </c:pt>
                <c:pt idx="116">
                  <c:v>0.4925458044927814</c:v>
                </c:pt>
                <c:pt idx="117">
                  <c:v>0.4925458044927814</c:v>
                </c:pt>
                <c:pt idx="118">
                  <c:v>0.4925458044927814</c:v>
                </c:pt>
                <c:pt idx="119">
                  <c:v>0.4925458044927814</c:v>
                </c:pt>
                <c:pt idx="120">
                  <c:v>0.4925458044927814</c:v>
                </c:pt>
                <c:pt idx="121">
                  <c:v>0.4925458044927814</c:v>
                </c:pt>
                <c:pt idx="122">
                  <c:v>0.4925458044927814</c:v>
                </c:pt>
                <c:pt idx="123">
                  <c:v>0.4925458044927814</c:v>
                </c:pt>
                <c:pt idx="124">
                  <c:v>0.4925458044927814</c:v>
                </c:pt>
                <c:pt idx="125">
                  <c:v>0.4925458044927814</c:v>
                </c:pt>
                <c:pt idx="126">
                  <c:v>0.4925458044927814</c:v>
                </c:pt>
                <c:pt idx="127">
                  <c:v>0.4925458044927814</c:v>
                </c:pt>
                <c:pt idx="128">
                  <c:v>0.4925458044927814</c:v>
                </c:pt>
                <c:pt idx="129">
                  <c:v>0.4925458044927814</c:v>
                </c:pt>
                <c:pt idx="130">
                  <c:v>0.4925458044927814</c:v>
                </c:pt>
                <c:pt idx="131">
                  <c:v>0.4925458044927814</c:v>
                </c:pt>
                <c:pt idx="132">
                  <c:v>0.4925458044927814</c:v>
                </c:pt>
                <c:pt idx="133">
                  <c:v>0.4925458044927814</c:v>
                </c:pt>
                <c:pt idx="134">
                  <c:v>0.4925458044927814</c:v>
                </c:pt>
                <c:pt idx="135">
                  <c:v>0.4925458044927814</c:v>
                </c:pt>
                <c:pt idx="136">
                  <c:v>0.4925458044927814</c:v>
                </c:pt>
                <c:pt idx="137">
                  <c:v>0.4925458044927814</c:v>
                </c:pt>
                <c:pt idx="138">
                  <c:v>0.4925458044927814</c:v>
                </c:pt>
                <c:pt idx="139">
                  <c:v>0.4925458044927814</c:v>
                </c:pt>
                <c:pt idx="140">
                  <c:v>0.4925458044927814</c:v>
                </c:pt>
                <c:pt idx="141">
                  <c:v>0.4925458044927814</c:v>
                </c:pt>
                <c:pt idx="142">
                  <c:v>0.4925458044927814</c:v>
                </c:pt>
                <c:pt idx="143">
                  <c:v>0.4925458044927814</c:v>
                </c:pt>
                <c:pt idx="144">
                  <c:v>0.4925458044927814</c:v>
                </c:pt>
                <c:pt idx="145">
                  <c:v>0.4925458044927814</c:v>
                </c:pt>
                <c:pt idx="146">
                  <c:v>0.4925458044927814</c:v>
                </c:pt>
                <c:pt idx="147">
                  <c:v>0.4925458044927814</c:v>
                </c:pt>
                <c:pt idx="148">
                  <c:v>0.4925458044927814</c:v>
                </c:pt>
                <c:pt idx="149">
                  <c:v>0.4925458044927814</c:v>
                </c:pt>
                <c:pt idx="150">
                  <c:v>0.4925458044927814</c:v>
                </c:pt>
                <c:pt idx="151">
                  <c:v>0.4925458044927814</c:v>
                </c:pt>
                <c:pt idx="152">
                  <c:v>0.4925458044927814</c:v>
                </c:pt>
                <c:pt idx="153">
                  <c:v>0.4925458044927814</c:v>
                </c:pt>
                <c:pt idx="154">
                  <c:v>0.4925458044927814</c:v>
                </c:pt>
                <c:pt idx="155">
                  <c:v>0.4925458044927814</c:v>
                </c:pt>
                <c:pt idx="156">
                  <c:v>0.4925458044927814</c:v>
                </c:pt>
                <c:pt idx="157">
                  <c:v>0.4925458044927814</c:v>
                </c:pt>
                <c:pt idx="158">
                  <c:v>0.4925458044927814</c:v>
                </c:pt>
                <c:pt idx="159">
                  <c:v>0.4925458044927814</c:v>
                </c:pt>
                <c:pt idx="160">
                  <c:v>0.4925458044927814</c:v>
                </c:pt>
                <c:pt idx="161">
                  <c:v>0.4925458044927814</c:v>
                </c:pt>
                <c:pt idx="162">
                  <c:v>0.4925458044927814</c:v>
                </c:pt>
                <c:pt idx="163">
                  <c:v>0.4925458044927814</c:v>
                </c:pt>
                <c:pt idx="164">
                  <c:v>0.4925458044927814</c:v>
                </c:pt>
                <c:pt idx="165">
                  <c:v>0.4925458044927814</c:v>
                </c:pt>
                <c:pt idx="166">
                  <c:v>0.4925458044927814</c:v>
                </c:pt>
                <c:pt idx="167">
                  <c:v>0.4925458044927814</c:v>
                </c:pt>
                <c:pt idx="168">
                  <c:v>0.4925458044927814</c:v>
                </c:pt>
                <c:pt idx="169">
                  <c:v>0.4925458044927814</c:v>
                </c:pt>
                <c:pt idx="170">
                  <c:v>0.4925458044927814</c:v>
                </c:pt>
                <c:pt idx="171">
                  <c:v>0.4925458044927814</c:v>
                </c:pt>
                <c:pt idx="172">
                  <c:v>0.4925458044927814</c:v>
                </c:pt>
                <c:pt idx="173">
                  <c:v>0.4925458044927814</c:v>
                </c:pt>
                <c:pt idx="174">
                  <c:v>0.4925458044927814</c:v>
                </c:pt>
                <c:pt idx="175">
                  <c:v>0.4925458044927814</c:v>
                </c:pt>
                <c:pt idx="176">
                  <c:v>0.4925458044927814</c:v>
                </c:pt>
                <c:pt idx="177">
                  <c:v>0.4925458044927814</c:v>
                </c:pt>
                <c:pt idx="178">
                  <c:v>0.4925458044927814</c:v>
                </c:pt>
                <c:pt idx="179">
                  <c:v>0.4925458044927814</c:v>
                </c:pt>
                <c:pt idx="180">
                  <c:v>0.4925458044927814</c:v>
                </c:pt>
                <c:pt idx="181">
                  <c:v>0.4925458044927814</c:v>
                </c:pt>
                <c:pt idx="182">
                  <c:v>0.4925458044927814</c:v>
                </c:pt>
                <c:pt idx="183">
                  <c:v>0.4925458044927814</c:v>
                </c:pt>
                <c:pt idx="184">
                  <c:v>0.4925458044927814</c:v>
                </c:pt>
                <c:pt idx="185">
                  <c:v>0.4925458044927814</c:v>
                </c:pt>
                <c:pt idx="186">
                  <c:v>0.4925458044927814</c:v>
                </c:pt>
                <c:pt idx="187">
                  <c:v>0.4925458044927814</c:v>
                </c:pt>
                <c:pt idx="188">
                  <c:v>0.4925458044927814</c:v>
                </c:pt>
                <c:pt idx="189">
                  <c:v>0.4925458044927814</c:v>
                </c:pt>
                <c:pt idx="190">
                  <c:v>0.4925458044927814</c:v>
                </c:pt>
                <c:pt idx="191">
                  <c:v>0.4925458044927814</c:v>
                </c:pt>
                <c:pt idx="192">
                  <c:v>0.4925458044927814</c:v>
                </c:pt>
                <c:pt idx="193">
                  <c:v>0.4925458044927814</c:v>
                </c:pt>
                <c:pt idx="194">
                  <c:v>0.4925458044927814</c:v>
                </c:pt>
                <c:pt idx="195">
                  <c:v>0.4925458044927814</c:v>
                </c:pt>
                <c:pt idx="196">
                  <c:v>0.4925458044927814</c:v>
                </c:pt>
                <c:pt idx="197">
                  <c:v>0.4925458044927814</c:v>
                </c:pt>
                <c:pt idx="198">
                  <c:v>0.4925458044927814</c:v>
                </c:pt>
                <c:pt idx="199">
                  <c:v>0.4925458044927814</c:v>
                </c:pt>
                <c:pt idx="200">
                  <c:v>0.4925458044927814</c:v>
                </c:pt>
                <c:pt idx="201">
                  <c:v>0.4925458044927814</c:v>
                </c:pt>
                <c:pt idx="202">
                  <c:v>0.4925458044927814</c:v>
                </c:pt>
                <c:pt idx="203">
                  <c:v>0.4925458044927814</c:v>
                </c:pt>
                <c:pt idx="204">
                  <c:v>0.4925458044927814</c:v>
                </c:pt>
                <c:pt idx="205">
                  <c:v>0.4925458044927814</c:v>
                </c:pt>
                <c:pt idx="206">
                  <c:v>0.4925458044927814</c:v>
                </c:pt>
                <c:pt idx="207">
                  <c:v>0.4925458044927814</c:v>
                </c:pt>
                <c:pt idx="208">
                  <c:v>0.4925458044927814</c:v>
                </c:pt>
                <c:pt idx="209">
                  <c:v>0.4925458044927814</c:v>
                </c:pt>
                <c:pt idx="210">
                  <c:v>0.4925458044927814</c:v>
                </c:pt>
                <c:pt idx="211">
                  <c:v>0.4925458044927814</c:v>
                </c:pt>
                <c:pt idx="212">
                  <c:v>0.4925458044927814</c:v>
                </c:pt>
                <c:pt idx="213">
                  <c:v>0.4925458044927814</c:v>
                </c:pt>
                <c:pt idx="214">
                  <c:v>0.4925458044927814</c:v>
                </c:pt>
                <c:pt idx="215">
                  <c:v>0.4925458044927814</c:v>
                </c:pt>
                <c:pt idx="216">
                  <c:v>0.4925458044927814</c:v>
                </c:pt>
                <c:pt idx="217">
                  <c:v>0.4925458044927814</c:v>
                </c:pt>
                <c:pt idx="218">
                  <c:v>0.4925458044927814</c:v>
                </c:pt>
                <c:pt idx="219">
                  <c:v>0.4925458044927814</c:v>
                </c:pt>
                <c:pt idx="220">
                  <c:v>0.4925458044927814</c:v>
                </c:pt>
                <c:pt idx="221">
                  <c:v>0.4925458044927814</c:v>
                </c:pt>
                <c:pt idx="222">
                  <c:v>0.4925458044927814</c:v>
                </c:pt>
                <c:pt idx="223">
                  <c:v>0.4925458044927814</c:v>
                </c:pt>
                <c:pt idx="224">
                  <c:v>0.4925458044927814</c:v>
                </c:pt>
                <c:pt idx="225">
                  <c:v>0.4925458044927814</c:v>
                </c:pt>
                <c:pt idx="226">
                  <c:v>0.4925458044927814</c:v>
                </c:pt>
                <c:pt idx="227">
                  <c:v>0.4925458044927814</c:v>
                </c:pt>
                <c:pt idx="228">
                  <c:v>0.4925458044927814</c:v>
                </c:pt>
                <c:pt idx="229">
                  <c:v>0.4925458044927814</c:v>
                </c:pt>
                <c:pt idx="230">
                  <c:v>0.4925458044927814</c:v>
                </c:pt>
                <c:pt idx="231">
                  <c:v>0.4925458044927814</c:v>
                </c:pt>
                <c:pt idx="232">
                  <c:v>0.4925458044927814</c:v>
                </c:pt>
                <c:pt idx="233">
                  <c:v>0.4925458044927814</c:v>
                </c:pt>
                <c:pt idx="234">
                  <c:v>0.4925458044927814</c:v>
                </c:pt>
                <c:pt idx="235">
                  <c:v>0.4925458044927814</c:v>
                </c:pt>
                <c:pt idx="236">
                  <c:v>0.4925458044927814</c:v>
                </c:pt>
                <c:pt idx="237">
                  <c:v>0.4925458044927814</c:v>
                </c:pt>
                <c:pt idx="238">
                  <c:v>0.4925458044927814</c:v>
                </c:pt>
                <c:pt idx="239">
                  <c:v>0.4925458044927814</c:v>
                </c:pt>
                <c:pt idx="240">
                  <c:v>0.4925458044927814</c:v>
                </c:pt>
                <c:pt idx="241">
                  <c:v>0.4925458044927814</c:v>
                </c:pt>
                <c:pt idx="242">
                  <c:v>0.4925458044927814</c:v>
                </c:pt>
                <c:pt idx="243">
                  <c:v>0.4925458044927814</c:v>
                </c:pt>
                <c:pt idx="244">
                  <c:v>0.4925458044927814</c:v>
                </c:pt>
                <c:pt idx="245">
                  <c:v>0.4925458044927814</c:v>
                </c:pt>
                <c:pt idx="246">
                  <c:v>0.4925458044927814</c:v>
                </c:pt>
                <c:pt idx="247">
                  <c:v>0.4925458044927814</c:v>
                </c:pt>
                <c:pt idx="248">
                  <c:v>0.4925458044927814</c:v>
                </c:pt>
                <c:pt idx="249">
                  <c:v>0.4925458044927814</c:v>
                </c:pt>
                <c:pt idx="250">
                  <c:v>0.4925458044927814</c:v>
                </c:pt>
                <c:pt idx="251">
                  <c:v>0.4925458044927814</c:v>
                </c:pt>
                <c:pt idx="252">
                  <c:v>0.4925458044927814</c:v>
                </c:pt>
                <c:pt idx="253">
                  <c:v>0.4925458044927814</c:v>
                </c:pt>
                <c:pt idx="254">
                  <c:v>0.4925458044927814</c:v>
                </c:pt>
                <c:pt idx="255">
                  <c:v>0.4925458044927814</c:v>
                </c:pt>
                <c:pt idx="256">
                  <c:v>0.4925458044927814</c:v>
                </c:pt>
                <c:pt idx="257">
                  <c:v>0.4925458044927814</c:v>
                </c:pt>
                <c:pt idx="258">
                  <c:v>0.4925458044927814</c:v>
                </c:pt>
                <c:pt idx="259">
                  <c:v>0.4925458044927814</c:v>
                </c:pt>
                <c:pt idx="260">
                  <c:v>0.4925458044927814</c:v>
                </c:pt>
                <c:pt idx="261">
                  <c:v>0.4925458044927814</c:v>
                </c:pt>
                <c:pt idx="262">
                  <c:v>0.4925458044927814</c:v>
                </c:pt>
                <c:pt idx="263">
                  <c:v>0.4925458044927814</c:v>
                </c:pt>
                <c:pt idx="264">
                  <c:v>0.4925458044927814</c:v>
                </c:pt>
                <c:pt idx="265">
                  <c:v>0.4925458044927814</c:v>
                </c:pt>
                <c:pt idx="266">
                  <c:v>0.4925458044927814</c:v>
                </c:pt>
                <c:pt idx="267">
                  <c:v>0.4925458044927814</c:v>
                </c:pt>
                <c:pt idx="268">
                  <c:v>0.4925458044927814</c:v>
                </c:pt>
                <c:pt idx="269">
                  <c:v>0.4925458044927814</c:v>
                </c:pt>
                <c:pt idx="270">
                  <c:v>0.4925458044927814</c:v>
                </c:pt>
                <c:pt idx="271">
                  <c:v>0.4925458044927814</c:v>
                </c:pt>
                <c:pt idx="272">
                  <c:v>0.4925458044927814</c:v>
                </c:pt>
                <c:pt idx="273">
                  <c:v>0.4925458044927814</c:v>
                </c:pt>
                <c:pt idx="274">
                  <c:v>0.4925458044927814</c:v>
                </c:pt>
                <c:pt idx="275">
                  <c:v>0.4925458044927814</c:v>
                </c:pt>
                <c:pt idx="276">
                  <c:v>0.4925458044927814</c:v>
                </c:pt>
                <c:pt idx="277">
                  <c:v>0.4925458044927814</c:v>
                </c:pt>
                <c:pt idx="278">
                  <c:v>0.4925458044927814</c:v>
                </c:pt>
                <c:pt idx="279">
                  <c:v>0.4925458044927814</c:v>
                </c:pt>
                <c:pt idx="280">
                  <c:v>0.4925458044927814</c:v>
                </c:pt>
                <c:pt idx="281">
                  <c:v>0.4925458044927814</c:v>
                </c:pt>
                <c:pt idx="282">
                  <c:v>0.4925458044927814</c:v>
                </c:pt>
                <c:pt idx="283">
                  <c:v>0.4925458044927814</c:v>
                </c:pt>
                <c:pt idx="284">
                  <c:v>0.4925458044927814</c:v>
                </c:pt>
                <c:pt idx="285">
                  <c:v>0.4925458044927814</c:v>
                </c:pt>
                <c:pt idx="286">
                  <c:v>0.4925458044927814</c:v>
                </c:pt>
                <c:pt idx="287">
                  <c:v>0.4925458044927814</c:v>
                </c:pt>
                <c:pt idx="288">
                  <c:v>0.4925458044927814</c:v>
                </c:pt>
                <c:pt idx="289">
                  <c:v>0.4925458044927814</c:v>
                </c:pt>
                <c:pt idx="290">
                  <c:v>0.4925458044927814</c:v>
                </c:pt>
                <c:pt idx="291">
                  <c:v>0.4925458044927814</c:v>
                </c:pt>
                <c:pt idx="292">
                  <c:v>0.4925458044927814</c:v>
                </c:pt>
                <c:pt idx="293">
                  <c:v>0.4925458044927814</c:v>
                </c:pt>
                <c:pt idx="294">
                  <c:v>0.4925458044927814</c:v>
                </c:pt>
                <c:pt idx="295">
                  <c:v>0.4925458044927814</c:v>
                </c:pt>
                <c:pt idx="296">
                  <c:v>0.4925458044927814</c:v>
                </c:pt>
                <c:pt idx="297">
                  <c:v>0.4925458044927814</c:v>
                </c:pt>
                <c:pt idx="298">
                  <c:v>0.4925458044927814</c:v>
                </c:pt>
                <c:pt idx="299">
                  <c:v>0.4925458044927814</c:v>
                </c:pt>
                <c:pt idx="300">
                  <c:v>0.4925458044927814</c:v>
                </c:pt>
                <c:pt idx="301">
                  <c:v>0.4925458044927814</c:v>
                </c:pt>
                <c:pt idx="302">
                  <c:v>0.4925458044927814</c:v>
                </c:pt>
                <c:pt idx="303">
                  <c:v>0.4925458044927814</c:v>
                </c:pt>
                <c:pt idx="304">
                  <c:v>0.4925458044927814</c:v>
                </c:pt>
                <c:pt idx="305">
                  <c:v>0.4925458044927814</c:v>
                </c:pt>
                <c:pt idx="306">
                  <c:v>0.4925458044927814</c:v>
                </c:pt>
                <c:pt idx="307">
                  <c:v>0.4925458044927814</c:v>
                </c:pt>
                <c:pt idx="308">
                  <c:v>0.4925458044927814</c:v>
                </c:pt>
                <c:pt idx="309">
                  <c:v>0.4925458044927814</c:v>
                </c:pt>
                <c:pt idx="310">
                  <c:v>0.4925458044927814</c:v>
                </c:pt>
                <c:pt idx="311">
                  <c:v>0.4925458044927814</c:v>
                </c:pt>
                <c:pt idx="312">
                  <c:v>0.4925458044927814</c:v>
                </c:pt>
                <c:pt idx="313">
                  <c:v>0.4925458044927814</c:v>
                </c:pt>
                <c:pt idx="314">
                  <c:v>0.4925458044927814</c:v>
                </c:pt>
                <c:pt idx="315">
                  <c:v>0.4925458044927814</c:v>
                </c:pt>
                <c:pt idx="316">
                  <c:v>0.4925458044927814</c:v>
                </c:pt>
                <c:pt idx="317">
                  <c:v>0.4925458044927814</c:v>
                </c:pt>
                <c:pt idx="318">
                  <c:v>0.4925458044927814</c:v>
                </c:pt>
                <c:pt idx="319">
                  <c:v>0.4925458044927814</c:v>
                </c:pt>
                <c:pt idx="320">
                  <c:v>0.4925458044927814</c:v>
                </c:pt>
                <c:pt idx="321">
                  <c:v>0.4925458044927814</c:v>
                </c:pt>
                <c:pt idx="322">
                  <c:v>0.4925458044927814</c:v>
                </c:pt>
                <c:pt idx="323">
                  <c:v>0.4925458044927814</c:v>
                </c:pt>
                <c:pt idx="324">
                  <c:v>0.4925458044927814</c:v>
                </c:pt>
                <c:pt idx="325">
                  <c:v>0.4925458044927814</c:v>
                </c:pt>
                <c:pt idx="326">
                  <c:v>0.4925458044927814</c:v>
                </c:pt>
                <c:pt idx="327">
                  <c:v>0.4925458044927814</c:v>
                </c:pt>
                <c:pt idx="328">
                  <c:v>0.4925458044927814</c:v>
                </c:pt>
                <c:pt idx="329">
                  <c:v>0.4925458044927814</c:v>
                </c:pt>
                <c:pt idx="330">
                  <c:v>0.4925458044927814</c:v>
                </c:pt>
                <c:pt idx="331">
                  <c:v>0.4925458044927814</c:v>
                </c:pt>
                <c:pt idx="332">
                  <c:v>0.4925458044927814</c:v>
                </c:pt>
                <c:pt idx="333">
                  <c:v>0.4925458044927814</c:v>
                </c:pt>
                <c:pt idx="334">
                  <c:v>0.4925458044927814</c:v>
                </c:pt>
                <c:pt idx="335">
                  <c:v>0.4925458044927814</c:v>
                </c:pt>
                <c:pt idx="336">
                  <c:v>0.4925458044927814</c:v>
                </c:pt>
                <c:pt idx="337">
                  <c:v>0.4925458044927814</c:v>
                </c:pt>
                <c:pt idx="338">
                  <c:v>0.4925458044927814</c:v>
                </c:pt>
                <c:pt idx="339">
                  <c:v>0.4925458044927814</c:v>
                </c:pt>
                <c:pt idx="340">
                  <c:v>0.4925458044927814</c:v>
                </c:pt>
                <c:pt idx="341">
                  <c:v>0.4925458044927814</c:v>
                </c:pt>
                <c:pt idx="342">
                  <c:v>0.4925458044927814</c:v>
                </c:pt>
                <c:pt idx="343">
                  <c:v>0.4925458044927814</c:v>
                </c:pt>
                <c:pt idx="344">
                  <c:v>0.4925458044927814</c:v>
                </c:pt>
                <c:pt idx="345">
                  <c:v>0.4925458044927814</c:v>
                </c:pt>
                <c:pt idx="346">
                  <c:v>0.4925458044927814</c:v>
                </c:pt>
                <c:pt idx="347">
                  <c:v>0.4925458044927814</c:v>
                </c:pt>
                <c:pt idx="348">
                  <c:v>0.4925458044927814</c:v>
                </c:pt>
                <c:pt idx="349">
                  <c:v>0.4925458044927814</c:v>
                </c:pt>
                <c:pt idx="350">
                  <c:v>0.4925458044927814</c:v>
                </c:pt>
                <c:pt idx="351">
                  <c:v>0.4925458044927814</c:v>
                </c:pt>
                <c:pt idx="352">
                  <c:v>0.4925458044927814</c:v>
                </c:pt>
                <c:pt idx="353">
                  <c:v>0.4925458044927814</c:v>
                </c:pt>
                <c:pt idx="354">
                  <c:v>0.4925458044927814</c:v>
                </c:pt>
                <c:pt idx="355">
                  <c:v>0.4925458044927814</c:v>
                </c:pt>
                <c:pt idx="356">
                  <c:v>0.4925458044927814</c:v>
                </c:pt>
                <c:pt idx="357">
                  <c:v>0.4925458044927814</c:v>
                </c:pt>
                <c:pt idx="358">
                  <c:v>0.4925458044927814</c:v>
                </c:pt>
                <c:pt idx="359">
                  <c:v>0.4925458044927814</c:v>
                </c:pt>
                <c:pt idx="360">
                  <c:v>0.4925458044927814</c:v>
                </c:pt>
                <c:pt idx="361">
                  <c:v>0.4925458044927814</c:v>
                </c:pt>
                <c:pt idx="362">
                  <c:v>0.4925458044927814</c:v>
                </c:pt>
                <c:pt idx="363">
                  <c:v>0.4925458044927814</c:v>
                </c:pt>
                <c:pt idx="364">
                  <c:v>0.4925458044927814</c:v>
                </c:pt>
                <c:pt idx="365">
                  <c:v>0.4925458044927814</c:v>
                </c:pt>
                <c:pt idx="366">
                  <c:v>0.4925458044927814</c:v>
                </c:pt>
                <c:pt idx="367">
                  <c:v>0.4925458044927814</c:v>
                </c:pt>
                <c:pt idx="368">
                  <c:v>0.4925458044927814</c:v>
                </c:pt>
                <c:pt idx="369">
                  <c:v>0.4925458044927814</c:v>
                </c:pt>
                <c:pt idx="370">
                  <c:v>0.4925458044927814</c:v>
                </c:pt>
                <c:pt idx="371">
                  <c:v>0.4925458044927814</c:v>
                </c:pt>
                <c:pt idx="372">
                  <c:v>0.4925458044927814</c:v>
                </c:pt>
                <c:pt idx="373">
                  <c:v>0.4925458044927814</c:v>
                </c:pt>
                <c:pt idx="374">
                  <c:v>0.4925458044927814</c:v>
                </c:pt>
                <c:pt idx="375">
                  <c:v>0.4925458044927814</c:v>
                </c:pt>
                <c:pt idx="376">
                  <c:v>0.4925458044927814</c:v>
                </c:pt>
                <c:pt idx="377">
                  <c:v>0.4925458044927814</c:v>
                </c:pt>
                <c:pt idx="378">
                  <c:v>0.4925458044927814</c:v>
                </c:pt>
                <c:pt idx="379">
                  <c:v>0.4925458044927814</c:v>
                </c:pt>
                <c:pt idx="380">
                  <c:v>0.4925458044927814</c:v>
                </c:pt>
                <c:pt idx="381">
                  <c:v>0.4925458044927814</c:v>
                </c:pt>
                <c:pt idx="382">
                  <c:v>0.4925458044927814</c:v>
                </c:pt>
                <c:pt idx="383">
                  <c:v>0.4925458044927814</c:v>
                </c:pt>
                <c:pt idx="384">
                  <c:v>0.4925458044927814</c:v>
                </c:pt>
                <c:pt idx="385">
                  <c:v>0.4925458044927814</c:v>
                </c:pt>
                <c:pt idx="386">
                  <c:v>0.4925458044927814</c:v>
                </c:pt>
                <c:pt idx="387">
                  <c:v>0.4925458044927814</c:v>
                </c:pt>
                <c:pt idx="388">
                  <c:v>0.4925458044927814</c:v>
                </c:pt>
                <c:pt idx="389">
                  <c:v>0.4925458044927814</c:v>
                </c:pt>
                <c:pt idx="390">
                  <c:v>0.4925458044927814</c:v>
                </c:pt>
                <c:pt idx="391">
                  <c:v>0.4925458044927814</c:v>
                </c:pt>
                <c:pt idx="392">
                  <c:v>0.4925458044927814</c:v>
                </c:pt>
                <c:pt idx="393">
                  <c:v>0.4925458044927814</c:v>
                </c:pt>
                <c:pt idx="394">
                  <c:v>0.4925458044927814</c:v>
                </c:pt>
                <c:pt idx="395">
                  <c:v>0.4925458044927814</c:v>
                </c:pt>
                <c:pt idx="396">
                  <c:v>0.4925458044927814</c:v>
                </c:pt>
                <c:pt idx="397">
                  <c:v>0.4925458044927814</c:v>
                </c:pt>
                <c:pt idx="398">
                  <c:v>0.4925458044927814</c:v>
                </c:pt>
                <c:pt idx="399">
                  <c:v>0.4925458044927814</c:v>
                </c:pt>
                <c:pt idx="400">
                  <c:v>0.4925458044927814</c:v>
                </c:pt>
                <c:pt idx="401">
                  <c:v>0.4925458044927814</c:v>
                </c:pt>
                <c:pt idx="402">
                  <c:v>0.4925458044927814</c:v>
                </c:pt>
                <c:pt idx="403">
                  <c:v>0.4925458044927814</c:v>
                </c:pt>
                <c:pt idx="404">
                  <c:v>0.4925458044927814</c:v>
                </c:pt>
                <c:pt idx="405">
                  <c:v>0.4925458044927814</c:v>
                </c:pt>
                <c:pt idx="406">
                  <c:v>0.4925458044927814</c:v>
                </c:pt>
                <c:pt idx="407">
                  <c:v>0.4925458044927814</c:v>
                </c:pt>
                <c:pt idx="408">
                  <c:v>0.4925458044927814</c:v>
                </c:pt>
                <c:pt idx="409">
                  <c:v>0.4925458044927814</c:v>
                </c:pt>
                <c:pt idx="410">
                  <c:v>0.4925458044927814</c:v>
                </c:pt>
                <c:pt idx="411">
                  <c:v>0.4925458044927814</c:v>
                </c:pt>
                <c:pt idx="412">
                  <c:v>0.4925458044927814</c:v>
                </c:pt>
                <c:pt idx="413">
                  <c:v>0.4925458044927814</c:v>
                </c:pt>
                <c:pt idx="414">
                  <c:v>0.4925458044927814</c:v>
                </c:pt>
                <c:pt idx="415">
                  <c:v>0.4925458044927814</c:v>
                </c:pt>
                <c:pt idx="416">
                  <c:v>0.4925458044927814</c:v>
                </c:pt>
                <c:pt idx="417">
                  <c:v>0.4925458044927814</c:v>
                </c:pt>
                <c:pt idx="418">
                  <c:v>0.4925458044927814</c:v>
                </c:pt>
                <c:pt idx="419">
                  <c:v>0.4925458044927814</c:v>
                </c:pt>
                <c:pt idx="420">
                  <c:v>0.4925458044927814</c:v>
                </c:pt>
                <c:pt idx="421">
                  <c:v>0.4925458044927814</c:v>
                </c:pt>
                <c:pt idx="422">
                  <c:v>0.4925458044927814</c:v>
                </c:pt>
                <c:pt idx="423">
                  <c:v>0.4925458044927814</c:v>
                </c:pt>
                <c:pt idx="424">
                  <c:v>0.4925458044927814</c:v>
                </c:pt>
                <c:pt idx="425">
                  <c:v>0.4925458044927814</c:v>
                </c:pt>
                <c:pt idx="426">
                  <c:v>0.4925458044927814</c:v>
                </c:pt>
                <c:pt idx="427">
                  <c:v>0.4925458044927814</c:v>
                </c:pt>
                <c:pt idx="428">
                  <c:v>0.4925458044927814</c:v>
                </c:pt>
                <c:pt idx="429">
                  <c:v>0.4925458044927814</c:v>
                </c:pt>
                <c:pt idx="430">
                  <c:v>0.4925458044927814</c:v>
                </c:pt>
                <c:pt idx="431">
                  <c:v>0.4925458044927814</c:v>
                </c:pt>
                <c:pt idx="432">
                  <c:v>0.4925458044927814</c:v>
                </c:pt>
                <c:pt idx="433">
                  <c:v>0.4925458044927814</c:v>
                </c:pt>
                <c:pt idx="434">
                  <c:v>0.4925458044927814</c:v>
                </c:pt>
                <c:pt idx="435">
                  <c:v>0.4925458044927814</c:v>
                </c:pt>
                <c:pt idx="436">
                  <c:v>0.4925458044927814</c:v>
                </c:pt>
                <c:pt idx="437">
                  <c:v>0.4925458044927814</c:v>
                </c:pt>
                <c:pt idx="438">
                  <c:v>0.4925458044927814</c:v>
                </c:pt>
                <c:pt idx="439">
                  <c:v>0.4925458044927814</c:v>
                </c:pt>
                <c:pt idx="440">
                  <c:v>0.4925458044927814</c:v>
                </c:pt>
                <c:pt idx="441">
                  <c:v>0.4925458044927814</c:v>
                </c:pt>
                <c:pt idx="442">
                  <c:v>0.4925458044927814</c:v>
                </c:pt>
                <c:pt idx="443">
                  <c:v>0.4925458044927814</c:v>
                </c:pt>
                <c:pt idx="444">
                  <c:v>0.4925458044927814</c:v>
                </c:pt>
                <c:pt idx="445">
                  <c:v>0.4925458044927814</c:v>
                </c:pt>
                <c:pt idx="446">
                  <c:v>0.4925458044927814</c:v>
                </c:pt>
                <c:pt idx="447">
                  <c:v>0.4925458044927814</c:v>
                </c:pt>
                <c:pt idx="448">
                  <c:v>0.4925458044927814</c:v>
                </c:pt>
                <c:pt idx="449">
                  <c:v>0.4925458044927814</c:v>
                </c:pt>
                <c:pt idx="450">
                  <c:v>0.4925458044927814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Sheet1!$H$130</c:f>
              <c:strCache>
                <c:ptCount val="1"/>
                <c:pt idx="0">
                  <c:v>VE (dyn.)</c:v>
                </c:pt>
              </c:strCache>
            </c:strRef>
          </c:tx>
          <c:marker>
            <c:symbol val="none"/>
          </c:marker>
          <c:xVal>
            <c:numRef>
              <c:f>Sheet1!$A$131:$A$581</c:f>
              <c:numCache>
                <c:formatCode>0.000000</c:formatCode>
                <c:ptCount val="451"/>
                <c:pt idx="0">
                  <c:v>0</c:v>
                </c:pt>
                <c:pt idx="1">
                  <c:v>5.0000000000000004E-6</c:v>
                </c:pt>
                <c:pt idx="2">
                  <c:v>1.0000000000000001E-5</c:v>
                </c:pt>
                <c:pt idx="3">
                  <c:v>1.5000000000000002E-5</c:v>
                </c:pt>
                <c:pt idx="4">
                  <c:v>2.0000000000000002E-5</c:v>
                </c:pt>
                <c:pt idx="5">
                  <c:v>2.5000000000000001E-5</c:v>
                </c:pt>
                <c:pt idx="6">
                  <c:v>3.0000000000000001E-5</c:v>
                </c:pt>
                <c:pt idx="7">
                  <c:v>3.5000000000000004E-5</c:v>
                </c:pt>
                <c:pt idx="8">
                  <c:v>4.0000000000000003E-5</c:v>
                </c:pt>
                <c:pt idx="9">
                  <c:v>4.5000000000000003E-5</c:v>
                </c:pt>
                <c:pt idx="10">
                  <c:v>5.0000000000000002E-5</c:v>
                </c:pt>
                <c:pt idx="11">
                  <c:v>5.5000000000000002E-5</c:v>
                </c:pt>
                <c:pt idx="12">
                  <c:v>6.0000000000000002E-5</c:v>
                </c:pt>
                <c:pt idx="13">
                  <c:v>6.5000000000000008E-5</c:v>
                </c:pt>
                <c:pt idx="14">
                  <c:v>7.0000000000000007E-5</c:v>
                </c:pt>
                <c:pt idx="15">
                  <c:v>7.5000000000000007E-5</c:v>
                </c:pt>
                <c:pt idx="16">
                  <c:v>8.0000000000000007E-5</c:v>
                </c:pt>
                <c:pt idx="17">
                  <c:v>8.5000000000000006E-5</c:v>
                </c:pt>
                <c:pt idx="18">
                  <c:v>9.0000000000000006E-5</c:v>
                </c:pt>
                <c:pt idx="19">
                  <c:v>9.5000000000000005E-5</c:v>
                </c:pt>
                <c:pt idx="20">
                  <c:v>1E-4</c:v>
                </c:pt>
                <c:pt idx="21">
                  <c:v>1.05E-4</c:v>
                </c:pt>
                <c:pt idx="22">
                  <c:v>1.1E-4</c:v>
                </c:pt>
                <c:pt idx="23">
                  <c:v>1.15E-4</c:v>
                </c:pt>
                <c:pt idx="24">
                  <c:v>1.2E-4</c:v>
                </c:pt>
                <c:pt idx="25">
                  <c:v>1.25E-4</c:v>
                </c:pt>
                <c:pt idx="26">
                  <c:v>1.3000000000000002E-4</c:v>
                </c:pt>
                <c:pt idx="27">
                  <c:v>1.3500000000000003E-4</c:v>
                </c:pt>
                <c:pt idx="28">
                  <c:v>1.4000000000000004E-4</c:v>
                </c:pt>
                <c:pt idx="29">
                  <c:v>1.4500000000000006E-4</c:v>
                </c:pt>
                <c:pt idx="30">
                  <c:v>1.5000000000000007E-4</c:v>
                </c:pt>
                <c:pt idx="31">
                  <c:v>1.5500000000000008E-4</c:v>
                </c:pt>
                <c:pt idx="32">
                  <c:v>1.6000000000000009E-4</c:v>
                </c:pt>
                <c:pt idx="33">
                  <c:v>1.6500000000000011E-4</c:v>
                </c:pt>
                <c:pt idx="34">
                  <c:v>1.7000000000000012E-4</c:v>
                </c:pt>
                <c:pt idx="35">
                  <c:v>1.7500000000000013E-4</c:v>
                </c:pt>
                <c:pt idx="36">
                  <c:v>1.8000000000000015E-4</c:v>
                </c:pt>
                <c:pt idx="37">
                  <c:v>1.8500000000000016E-4</c:v>
                </c:pt>
                <c:pt idx="38">
                  <c:v>1.9000000000000017E-4</c:v>
                </c:pt>
                <c:pt idx="39">
                  <c:v>1.9500000000000019E-4</c:v>
                </c:pt>
                <c:pt idx="40">
                  <c:v>2.000000000000002E-4</c:v>
                </c:pt>
                <c:pt idx="41">
                  <c:v>2.0500000000000021E-4</c:v>
                </c:pt>
                <c:pt idx="42">
                  <c:v>2.1000000000000023E-4</c:v>
                </c:pt>
                <c:pt idx="43">
                  <c:v>2.1500000000000024E-4</c:v>
                </c:pt>
                <c:pt idx="44">
                  <c:v>2.2000000000000025E-4</c:v>
                </c:pt>
                <c:pt idx="45">
                  <c:v>2.2500000000000026E-4</c:v>
                </c:pt>
                <c:pt idx="46">
                  <c:v>2.3000000000000028E-4</c:v>
                </c:pt>
                <c:pt idx="47">
                  <c:v>2.3500000000000029E-4</c:v>
                </c:pt>
                <c:pt idx="48">
                  <c:v>2.400000000000003E-4</c:v>
                </c:pt>
                <c:pt idx="49">
                  <c:v>2.4500000000000032E-4</c:v>
                </c:pt>
                <c:pt idx="50">
                  <c:v>2.5000000000000033E-4</c:v>
                </c:pt>
                <c:pt idx="51">
                  <c:v>2.5500000000000034E-4</c:v>
                </c:pt>
                <c:pt idx="52">
                  <c:v>2.6000000000000036E-4</c:v>
                </c:pt>
                <c:pt idx="53">
                  <c:v>2.6500000000000037E-4</c:v>
                </c:pt>
                <c:pt idx="54">
                  <c:v>2.7000000000000038E-4</c:v>
                </c:pt>
                <c:pt idx="55">
                  <c:v>2.750000000000004E-4</c:v>
                </c:pt>
                <c:pt idx="56">
                  <c:v>2.8000000000000041E-4</c:v>
                </c:pt>
                <c:pt idx="57">
                  <c:v>2.8500000000000042E-4</c:v>
                </c:pt>
                <c:pt idx="58">
                  <c:v>2.9000000000000044E-4</c:v>
                </c:pt>
                <c:pt idx="59">
                  <c:v>2.9500000000000045E-4</c:v>
                </c:pt>
                <c:pt idx="60">
                  <c:v>3.0000000000000046E-4</c:v>
                </c:pt>
                <c:pt idx="61">
                  <c:v>3.0500000000000047E-4</c:v>
                </c:pt>
                <c:pt idx="62">
                  <c:v>3.1000000000000049E-4</c:v>
                </c:pt>
                <c:pt idx="63">
                  <c:v>3.150000000000005E-4</c:v>
                </c:pt>
                <c:pt idx="64">
                  <c:v>3.2000000000000051E-4</c:v>
                </c:pt>
                <c:pt idx="65">
                  <c:v>3.2500000000000053E-4</c:v>
                </c:pt>
                <c:pt idx="66">
                  <c:v>3.3000000000000054E-4</c:v>
                </c:pt>
                <c:pt idx="67">
                  <c:v>3.3500000000000055E-4</c:v>
                </c:pt>
                <c:pt idx="68">
                  <c:v>3.4000000000000057E-4</c:v>
                </c:pt>
                <c:pt idx="69">
                  <c:v>3.4500000000000058E-4</c:v>
                </c:pt>
                <c:pt idx="70">
                  <c:v>3.5000000000000059E-4</c:v>
                </c:pt>
                <c:pt idx="71">
                  <c:v>3.5500000000000061E-4</c:v>
                </c:pt>
                <c:pt idx="72">
                  <c:v>3.6000000000000062E-4</c:v>
                </c:pt>
                <c:pt idx="73">
                  <c:v>3.6500000000000063E-4</c:v>
                </c:pt>
                <c:pt idx="74">
                  <c:v>3.7000000000000065E-4</c:v>
                </c:pt>
                <c:pt idx="75">
                  <c:v>3.7500000000000066E-4</c:v>
                </c:pt>
                <c:pt idx="76">
                  <c:v>3.8000000000000067E-4</c:v>
                </c:pt>
                <c:pt idx="77">
                  <c:v>3.8500000000000068E-4</c:v>
                </c:pt>
                <c:pt idx="78">
                  <c:v>3.900000000000007E-4</c:v>
                </c:pt>
                <c:pt idx="79">
                  <c:v>3.9500000000000071E-4</c:v>
                </c:pt>
                <c:pt idx="80">
                  <c:v>4.0000000000000072E-4</c:v>
                </c:pt>
                <c:pt idx="81">
                  <c:v>4.0500000000000074E-4</c:v>
                </c:pt>
                <c:pt idx="82">
                  <c:v>4.1000000000000075E-4</c:v>
                </c:pt>
                <c:pt idx="83">
                  <c:v>4.1500000000000076E-4</c:v>
                </c:pt>
                <c:pt idx="84">
                  <c:v>4.2000000000000078E-4</c:v>
                </c:pt>
                <c:pt idx="85">
                  <c:v>4.2500000000000079E-4</c:v>
                </c:pt>
                <c:pt idx="86">
                  <c:v>4.300000000000008E-4</c:v>
                </c:pt>
                <c:pt idx="87">
                  <c:v>4.3500000000000082E-4</c:v>
                </c:pt>
                <c:pt idx="88">
                  <c:v>4.4000000000000083E-4</c:v>
                </c:pt>
                <c:pt idx="89">
                  <c:v>4.4500000000000084E-4</c:v>
                </c:pt>
                <c:pt idx="90">
                  <c:v>4.5000000000000086E-4</c:v>
                </c:pt>
                <c:pt idx="91">
                  <c:v>4.5500000000000087E-4</c:v>
                </c:pt>
                <c:pt idx="92">
                  <c:v>4.6000000000000088E-4</c:v>
                </c:pt>
                <c:pt idx="93">
                  <c:v>4.6500000000000089E-4</c:v>
                </c:pt>
                <c:pt idx="94">
                  <c:v>4.7000000000000091E-4</c:v>
                </c:pt>
                <c:pt idx="95">
                  <c:v>4.7500000000000092E-4</c:v>
                </c:pt>
                <c:pt idx="96">
                  <c:v>4.8000000000000093E-4</c:v>
                </c:pt>
                <c:pt idx="97">
                  <c:v>4.8500000000000095E-4</c:v>
                </c:pt>
                <c:pt idx="98">
                  <c:v>4.9000000000000096E-4</c:v>
                </c:pt>
                <c:pt idx="99">
                  <c:v>4.9500000000000097E-4</c:v>
                </c:pt>
                <c:pt idx="100">
                  <c:v>5.0000000000000099E-4</c:v>
                </c:pt>
                <c:pt idx="101">
                  <c:v>5.05000000000001E-4</c:v>
                </c:pt>
                <c:pt idx="102">
                  <c:v>5.1000000000000101E-4</c:v>
                </c:pt>
                <c:pt idx="103">
                  <c:v>5.1500000000000103E-4</c:v>
                </c:pt>
                <c:pt idx="104">
                  <c:v>5.2000000000000104E-4</c:v>
                </c:pt>
                <c:pt idx="105">
                  <c:v>5.2500000000000105E-4</c:v>
                </c:pt>
                <c:pt idx="106">
                  <c:v>5.3000000000000106E-4</c:v>
                </c:pt>
                <c:pt idx="107">
                  <c:v>5.3500000000000108E-4</c:v>
                </c:pt>
                <c:pt idx="108">
                  <c:v>5.4000000000000109E-4</c:v>
                </c:pt>
                <c:pt idx="109">
                  <c:v>5.450000000000011E-4</c:v>
                </c:pt>
                <c:pt idx="110">
                  <c:v>5.5000000000000112E-4</c:v>
                </c:pt>
                <c:pt idx="111">
                  <c:v>5.5500000000000113E-4</c:v>
                </c:pt>
                <c:pt idx="112">
                  <c:v>5.6000000000000114E-4</c:v>
                </c:pt>
                <c:pt idx="113">
                  <c:v>5.6500000000000116E-4</c:v>
                </c:pt>
                <c:pt idx="114">
                  <c:v>5.7000000000000117E-4</c:v>
                </c:pt>
                <c:pt idx="115">
                  <c:v>5.7500000000000118E-4</c:v>
                </c:pt>
                <c:pt idx="116">
                  <c:v>5.800000000000012E-4</c:v>
                </c:pt>
                <c:pt idx="117">
                  <c:v>5.8500000000000121E-4</c:v>
                </c:pt>
                <c:pt idx="118">
                  <c:v>5.9000000000000122E-4</c:v>
                </c:pt>
                <c:pt idx="119">
                  <c:v>5.9500000000000124E-4</c:v>
                </c:pt>
                <c:pt idx="120">
                  <c:v>6.0000000000000125E-4</c:v>
                </c:pt>
                <c:pt idx="121">
                  <c:v>6.0500000000000126E-4</c:v>
                </c:pt>
                <c:pt idx="122">
                  <c:v>6.1000000000000127E-4</c:v>
                </c:pt>
                <c:pt idx="123">
                  <c:v>6.1500000000000129E-4</c:v>
                </c:pt>
                <c:pt idx="124">
                  <c:v>6.200000000000013E-4</c:v>
                </c:pt>
                <c:pt idx="125">
                  <c:v>6.2500000000000131E-4</c:v>
                </c:pt>
                <c:pt idx="126">
                  <c:v>6.3000000000000133E-4</c:v>
                </c:pt>
                <c:pt idx="127">
                  <c:v>6.3500000000000134E-4</c:v>
                </c:pt>
                <c:pt idx="128">
                  <c:v>6.4000000000000135E-4</c:v>
                </c:pt>
                <c:pt idx="129">
                  <c:v>6.4500000000000137E-4</c:v>
                </c:pt>
                <c:pt idx="130">
                  <c:v>6.5000000000000138E-4</c:v>
                </c:pt>
                <c:pt idx="131">
                  <c:v>6.5500000000000139E-4</c:v>
                </c:pt>
                <c:pt idx="132">
                  <c:v>6.6000000000000141E-4</c:v>
                </c:pt>
                <c:pt idx="133">
                  <c:v>6.6500000000000142E-4</c:v>
                </c:pt>
                <c:pt idx="134">
                  <c:v>6.7000000000000143E-4</c:v>
                </c:pt>
                <c:pt idx="135">
                  <c:v>6.7500000000000145E-4</c:v>
                </c:pt>
                <c:pt idx="136">
                  <c:v>6.8000000000000146E-4</c:v>
                </c:pt>
                <c:pt idx="137">
                  <c:v>6.8500000000000147E-4</c:v>
                </c:pt>
                <c:pt idx="138">
                  <c:v>6.9000000000000148E-4</c:v>
                </c:pt>
                <c:pt idx="139">
                  <c:v>6.950000000000015E-4</c:v>
                </c:pt>
                <c:pt idx="140">
                  <c:v>7.0000000000000151E-4</c:v>
                </c:pt>
                <c:pt idx="141">
                  <c:v>7.0500000000000152E-4</c:v>
                </c:pt>
                <c:pt idx="142">
                  <c:v>7.1000000000000154E-4</c:v>
                </c:pt>
                <c:pt idx="143">
                  <c:v>7.1500000000000155E-4</c:v>
                </c:pt>
                <c:pt idx="144">
                  <c:v>7.2000000000000156E-4</c:v>
                </c:pt>
                <c:pt idx="145">
                  <c:v>7.2500000000000158E-4</c:v>
                </c:pt>
                <c:pt idx="146">
                  <c:v>7.3000000000000159E-4</c:v>
                </c:pt>
                <c:pt idx="147">
                  <c:v>7.350000000000016E-4</c:v>
                </c:pt>
                <c:pt idx="148">
                  <c:v>7.4000000000000162E-4</c:v>
                </c:pt>
                <c:pt idx="149">
                  <c:v>7.4500000000000163E-4</c:v>
                </c:pt>
                <c:pt idx="150">
                  <c:v>7.5000000000000164E-4</c:v>
                </c:pt>
                <c:pt idx="151">
                  <c:v>7.5500000000000166E-4</c:v>
                </c:pt>
                <c:pt idx="152">
                  <c:v>7.6000000000000167E-4</c:v>
                </c:pt>
                <c:pt idx="153">
                  <c:v>7.6500000000000168E-4</c:v>
                </c:pt>
                <c:pt idx="154">
                  <c:v>7.7000000000000169E-4</c:v>
                </c:pt>
                <c:pt idx="155">
                  <c:v>7.7500000000000171E-4</c:v>
                </c:pt>
                <c:pt idx="156">
                  <c:v>7.8000000000000172E-4</c:v>
                </c:pt>
                <c:pt idx="157">
                  <c:v>7.8500000000000173E-4</c:v>
                </c:pt>
                <c:pt idx="158">
                  <c:v>7.9000000000000175E-4</c:v>
                </c:pt>
                <c:pt idx="159">
                  <c:v>7.9500000000000176E-4</c:v>
                </c:pt>
                <c:pt idx="160">
                  <c:v>8.0000000000000177E-4</c:v>
                </c:pt>
                <c:pt idx="161">
                  <c:v>8.0500000000000179E-4</c:v>
                </c:pt>
                <c:pt idx="162">
                  <c:v>8.100000000000018E-4</c:v>
                </c:pt>
                <c:pt idx="163">
                  <c:v>8.1500000000000181E-4</c:v>
                </c:pt>
                <c:pt idx="164">
                  <c:v>8.2000000000000183E-4</c:v>
                </c:pt>
                <c:pt idx="165">
                  <c:v>8.2500000000000184E-4</c:v>
                </c:pt>
                <c:pt idx="166">
                  <c:v>8.3000000000000185E-4</c:v>
                </c:pt>
                <c:pt idx="167">
                  <c:v>8.3500000000000186E-4</c:v>
                </c:pt>
                <c:pt idx="168">
                  <c:v>8.4000000000000188E-4</c:v>
                </c:pt>
                <c:pt idx="169">
                  <c:v>8.4500000000000189E-4</c:v>
                </c:pt>
                <c:pt idx="170">
                  <c:v>8.500000000000019E-4</c:v>
                </c:pt>
                <c:pt idx="171">
                  <c:v>8.5500000000000192E-4</c:v>
                </c:pt>
                <c:pt idx="172">
                  <c:v>8.6000000000000193E-4</c:v>
                </c:pt>
                <c:pt idx="173">
                  <c:v>8.6500000000000194E-4</c:v>
                </c:pt>
                <c:pt idx="174">
                  <c:v>8.7000000000000196E-4</c:v>
                </c:pt>
                <c:pt idx="175">
                  <c:v>8.7500000000000197E-4</c:v>
                </c:pt>
                <c:pt idx="176">
                  <c:v>8.8000000000000198E-4</c:v>
                </c:pt>
                <c:pt idx="177">
                  <c:v>8.85000000000002E-4</c:v>
                </c:pt>
                <c:pt idx="178">
                  <c:v>8.9000000000000201E-4</c:v>
                </c:pt>
                <c:pt idx="179">
                  <c:v>8.9500000000000202E-4</c:v>
                </c:pt>
                <c:pt idx="180">
                  <c:v>9.0000000000000204E-4</c:v>
                </c:pt>
                <c:pt idx="181">
                  <c:v>9.0500000000000205E-4</c:v>
                </c:pt>
                <c:pt idx="182">
                  <c:v>9.1000000000000206E-4</c:v>
                </c:pt>
                <c:pt idx="183">
                  <c:v>9.1500000000000207E-4</c:v>
                </c:pt>
                <c:pt idx="184">
                  <c:v>9.2000000000000209E-4</c:v>
                </c:pt>
                <c:pt idx="185">
                  <c:v>9.250000000000021E-4</c:v>
                </c:pt>
                <c:pt idx="186">
                  <c:v>9.3000000000000211E-4</c:v>
                </c:pt>
                <c:pt idx="187">
                  <c:v>9.3500000000000213E-4</c:v>
                </c:pt>
                <c:pt idx="188">
                  <c:v>9.4000000000000214E-4</c:v>
                </c:pt>
                <c:pt idx="189">
                  <c:v>9.4500000000000215E-4</c:v>
                </c:pt>
                <c:pt idx="190">
                  <c:v>9.5000000000000217E-4</c:v>
                </c:pt>
                <c:pt idx="191">
                  <c:v>9.5500000000000218E-4</c:v>
                </c:pt>
                <c:pt idx="192">
                  <c:v>9.6000000000000219E-4</c:v>
                </c:pt>
                <c:pt idx="193">
                  <c:v>9.6500000000000221E-4</c:v>
                </c:pt>
                <c:pt idx="194">
                  <c:v>9.7000000000000222E-4</c:v>
                </c:pt>
                <c:pt idx="195">
                  <c:v>9.7500000000000223E-4</c:v>
                </c:pt>
                <c:pt idx="196">
                  <c:v>9.8000000000000214E-4</c:v>
                </c:pt>
                <c:pt idx="197">
                  <c:v>9.8500000000000215E-4</c:v>
                </c:pt>
                <c:pt idx="198">
                  <c:v>9.9000000000000216E-4</c:v>
                </c:pt>
                <c:pt idx="199">
                  <c:v>9.9500000000000218E-4</c:v>
                </c:pt>
                <c:pt idx="200">
                  <c:v>1.0000000000000022E-3</c:v>
                </c:pt>
                <c:pt idx="201">
                  <c:v>1.0050000000000022E-3</c:v>
                </c:pt>
                <c:pt idx="202">
                  <c:v>1.0100000000000022E-3</c:v>
                </c:pt>
                <c:pt idx="203">
                  <c:v>1.0150000000000022E-3</c:v>
                </c:pt>
                <c:pt idx="204">
                  <c:v>1.0200000000000022E-3</c:v>
                </c:pt>
                <c:pt idx="205">
                  <c:v>1.0250000000000023E-3</c:v>
                </c:pt>
                <c:pt idx="206">
                  <c:v>1.0300000000000023E-3</c:v>
                </c:pt>
                <c:pt idx="207">
                  <c:v>1.0350000000000023E-3</c:v>
                </c:pt>
                <c:pt idx="208">
                  <c:v>1.0400000000000023E-3</c:v>
                </c:pt>
                <c:pt idx="209">
                  <c:v>1.0450000000000023E-3</c:v>
                </c:pt>
                <c:pt idx="210">
                  <c:v>1.0500000000000023E-3</c:v>
                </c:pt>
                <c:pt idx="211">
                  <c:v>1.0550000000000023E-3</c:v>
                </c:pt>
                <c:pt idx="212">
                  <c:v>1.0600000000000023E-3</c:v>
                </c:pt>
                <c:pt idx="213">
                  <c:v>1.0650000000000024E-3</c:v>
                </c:pt>
                <c:pt idx="214">
                  <c:v>1.0700000000000024E-3</c:v>
                </c:pt>
                <c:pt idx="215">
                  <c:v>1.0750000000000024E-3</c:v>
                </c:pt>
                <c:pt idx="216">
                  <c:v>1.0800000000000024E-3</c:v>
                </c:pt>
                <c:pt idx="217">
                  <c:v>1.0850000000000024E-3</c:v>
                </c:pt>
                <c:pt idx="218">
                  <c:v>1.0900000000000024E-3</c:v>
                </c:pt>
                <c:pt idx="219">
                  <c:v>1.0950000000000024E-3</c:v>
                </c:pt>
                <c:pt idx="220">
                  <c:v>1.1000000000000025E-3</c:v>
                </c:pt>
                <c:pt idx="221">
                  <c:v>1.1050000000000025E-3</c:v>
                </c:pt>
                <c:pt idx="222">
                  <c:v>1.1100000000000025E-3</c:v>
                </c:pt>
                <c:pt idx="223">
                  <c:v>1.1150000000000025E-3</c:v>
                </c:pt>
                <c:pt idx="224">
                  <c:v>1.1200000000000025E-3</c:v>
                </c:pt>
                <c:pt idx="225">
                  <c:v>1.1250000000000025E-3</c:v>
                </c:pt>
                <c:pt idx="226">
                  <c:v>1.1300000000000025E-3</c:v>
                </c:pt>
                <c:pt idx="227">
                  <c:v>1.1350000000000025E-3</c:v>
                </c:pt>
                <c:pt idx="228">
                  <c:v>1.1400000000000026E-3</c:v>
                </c:pt>
                <c:pt idx="229">
                  <c:v>1.1450000000000026E-3</c:v>
                </c:pt>
                <c:pt idx="230">
                  <c:v>1.1500000000000026E-3</c:v>
                </c:pt>
                <c:pt idx="231">
                  <c:v>1.1550000000000026E-3</c:v>
                </c:pt>
                <c:pt idx="232">
                  <c:v>1.1600000000000026E-3</c:v>
                </c:pt>
                <c:pt idx="233">
                  <c:v>1.1650000000000026E-3</c:v>
                </c:pt>
                <c:pt idx="234">
                  <c:v>1.1700000000000026E-3</c:v>
                </c:pt>
                <c:pt idx="235">
                  <c:v>1.1750000000000026E-3</c:v>
                </c:pt>
                <c:pt idx="236">
                  <c:v>1.1800000000000027E-3</c:v>
                </c:pt>
                <c:pt idx="237">
                  <c:v>1.1850000000000027E-3</c:v>
                </c:pt>
                <c:pt idx="238">
                  <c:v>1.1900000000000027E-3</c:v>
                </c:pt>
                <c:pt idx="239">
                  <c:v>1.1950000000000027E-3</c:v>
                </c:pt>
                <c:pt idx="240">
                  <c:v>1.2000000000000027E-3</c:v>
                </c:pt>
                <c:pt idx="241">
                  <c:v>1.2050000000000027E-3</c:v>
                </c:pt>
                <c:pt idx="242">
                  <c:v>1.2100000000000027E-3</c:v>
                </c:pt>
                <c:pt idx="243">
                  <c:v>1.2150000000000028E-3</c:v>
                </c:pt>
                <c:pt idx="244">
                  <c:v>1.2200000000000028E-3</c:v>
                </c:pt>
                <c:pt idx="245">
                  <c:v>1.2250000000000028E-3</c:v>
                </c:pt>
                <c:pt idx="246">
                  <c:v>1.2300000000000028E-3</c:v>
                </c:pt>
                <c:pt idx="247">
                  <c:v>1.2350000000000028E-3</c:v>
                </c:pt>
                <c:pt idx="248">
                  <c:v>1.2400000000000028E-3</c:v>
                </c:pt>
                <c:pt idx="249">
                  <c:v>1.2450000000000028E-3</c:v>
                </c:pt>
                <c:pt idx="250">
                  <c:v>1.2500000000000028E-3</c:v>
                </c:pt>
                <c:pt idx="251">
                  <c:v>1.2550000000000029E-3</c:v>
                </c:pt>
                <c:pt idx="252">
                  <c:v>1.2600000000000029E-3</c:v>
                </c:pt>
                <c:pt idx="253">
                  <c:v>1.2650000000000029E-3</c:v>
                </c:pt>
                <c:pt idx="254">
                  <c:v>1.2700000000000029E-3</c:v>
                </c:pt>
                <c:pt idx="255">
                  <c:v>1.2750000000000029E-3</c:v>
                </c:pt>
                <c:pt idx="256">
                  <c:v>1.2800000000000029E-3</c:v>
                </c:pt>
                <c:pt idx="257">
                  <c:v>1.2850000000000029E-3</c:v>
                </c:pt>
                <c:pt idx="258">
                  <c:v>1.2900000000000029E-3</c:v>
                </c:pt>
                <c:pt idx="259">
                  <c:v>1.295000000000003E-3</c:v>
                </c:pt>
                <c:pt idx="260">
                  <c:v>1.300000000000003E-3</c:v>
                </c:pt>
                <c:pt idx="261">
                  <c:v>1.305000000000003E-3</c:v>
                </c:pt>
                <c:pt idx="262">
                  <c:v>1.310000000000003E-3</c:v>
                </c:pt>
                <c:pt idx="263">
                  <c:v>1.315000000000003E-3</c:v>
                </c:pt>
                <c:pt idx="264">
                  <c:v>1.320000000000003E-3</c:v>
                </c:pt>
                <c:pt idx="265">
                  <c:v>1.325000000000003E-3</c:v>
                </c:pt>
                <c:pt idx="266">
                  <c:v>1.3300000000000031E-3</c:v>
                </c:pt>
                <c:pt idx="267">
                  <c:v>1.3350000000000031E-3</c:v>
                </c:pt>
                <c:pt idx="268">
                  <c:v>1.3400000000000031E-3</c:v>
                </c:pt>
                <c:pt idx="269">
                  <c:v>1.3450000000000031E-3</c:v>
                </c:pt>
                <c:pt idx="270">
                  <c:v>1.3500000000000031E-3</c:v>
                </c:pt>
                <c:pt idx="271">
                  <c:v>1.3550000000000031E-3</c:v>
                </c:pt>
                <c:pt idx="272">
                  <c:v>1.3600000000000031E-3</c:v>
                </c:pt>
                <c:pt idx="273">
                  <c:v>1.3650000000000031E-3</c:v>
                </c:pt>
                <c:pt idx="274">
                  <c:v>1.3700000000000032E-3</c:v>
                </c:pt>
                <c:pt idx="275">
                  <c:v>1.3750000000000032E-3</c:v>
                </c:pt>
                <c:pt idx="276">
                  <c:v>1.3800000000000032E-3</c:v>
                </c:pt>
                <c:pt idx="277">
                  <c:v>1.3850000000000032E-3</c:v>
                </c:pt>
                <c:pt idx="278">
                  <c:v>1.3900000000000032E-3</c:v>
                </c:pt>
                <c:pt idx="279">
                  <c:v>1.3950000000000032E-3</c:v>
                </c:pt>
                <c:pt idx="280">
                  <c:v>1.4000000000000032E-3</c:v>
                </c:pt>
                <c:pt idx="281">
                  <c:v>1.4050000000000033E-3</c:v>
                </c:pt>
                <c:pt idx="282">
                  <c:v>1.4100000000000033E-3</c:v>
                </c:pt>
                <c:pt idx="283">
                  <c:v>1.4150000000000033E-3</c:v>
                </c:pt>
                <c:pt idx="284">
                  <c:v>1.4200000000000033E-3</c:v>
                </c:pt>
                <c:pt idx="285">
                  <c:v>1.4250000000000033E-3</c:v>
                </c:pt>
                <c:pt idx="286">
                  <c:v>1.4300000000000033E-3</c:v>
                </c:pt>
                <c:pt idx="287">
                  <c:v>1.4350000000000033E-3</c:v>
                </c:pt>
                <c:pt idx="288">
                  <c:v>1.4400000000000033E-3</c:v>
                </c:pt>
                <c:pt idx="289">
                  <c:v>1.4450000000000034E-3</c:v>
                </c:pt>
                <c:pt idx="290">
                  <c:v>1.4500000000000034E-3</c:v>
                </c:pt>
                <c:pt idx="291">
                  <c:v>1.4550000000000034E-3</c:v>
                </c:pt>
                <c:pt idx="292">
                  <c:v>1.4600000000000034E-3</c:v>
                </c:pt>
                <c:pt idx="293">
                  <c:v>1.4650000000000034E-3</c:v>
                </c:pt>
                <c:pt idx="294">
                  <c:v>1.4700000000000034E-3</c:v>
                </c:pt>
                <c:pt idx="295">
                  <c:v>1.4750000000000034E-3</c:v>
                </c:pt>
                <c:pt idx="296">
                  <c:v>1.4800000000000034E-3</c:v>
                </c:pt>
                <c:pt idx="297">
                  <c:v>1.4850000000000035E-3</c:v>
                </c:pt>
                <c:pt idx="298">
                  <c:v>1.4900000000000035E-3</c:v>
                </c:pt>
                <c:pt idx="299">
                  <c:v>1.4950000000000035E-3</c:v>
                </c:pt>
                <c:pt idx="300">
                  <c:v>1.5000000000000035E-3</c:v>
                </c:pt>
                <c:pt idx="301">
                  <c:v>1.5050000000000035E-3</c:v>
                </c:pt>
                <c:pt idx="302">
                  <c:v>1.5100000000000035E-3</c:v>
                </c:pt>
                <c:pt idx="303">
                  <c:v>1.5150000000000035E-3</c:v>
                </c:pt>
                <c:pt idx="304">
                  <c:v>1.5200000000000036E-3</c:v>
                </c:pt>
                <c:pt idx="305">
                  <c:v>1.5250000000000036E-3</c:v>
                </c:pt>
                <c:pt idx="306">
                  <c:v>1.5300000000000036E-3</c:v>
                </c:pt>
                <c:pt idx="307">
                  <c:v>1.5350000000000036E-3</c:v>
                </c:pt>
                <c:pt idx="308">
                  <c:v>1.5400000000000036E-3</c:v>
                </c:pt>
                <c:pt idx="309">
                  <c:v>1.5450000000000036E-3</c:v>
                </c:pt>
                <c:pt idx="310">
                  <c:v>1.5500000000000036E-3</c:v>
                </c:pt>
                <c:pt idx="311">
                  <c:v>1.5550000000000036E-3</c:v>
                </c:pt>
                <c:pt idx="312">
                  <c:v>1.5600000000000037E-3</c:v>
                </c:pt>
                <c:pt idx="313">
                  <c:v>1.5650000000000037E-3</c:v>
                </c:pt>
                <c:pt idx="314">
                  <c:v>1.5700000000000037E-3</c:v>
                </c:pt>
                <c:pt idx="315">
                  <c:v>1.5750000000000037E-3</c:v>
                </c:pt>
                <c:pt idx="316">
                  <c:v>1.5800000000000037E-3</c:v>
                </c:pt>
                <c:pt idx="317">
                  <c:v>1.5850000000000037E-3</c:v>
                </c:pt>
                <c:pt idx="318">
                  <c:v>1.5900000000000037E-3</c:v>
                </c:pt>
                <c:pt idx="319">
                  <c:v>1.5950000000000037E-3</c:v>
                </c:pt>
                <c:pt idx="320">
                  <c:v>1.6000000000000038E-3</c:v>
                </c:pt>
                <c:pt idx="321">
                  <c:v>1.6050000000000038E-3</c:v>
                </c:pt>
                <c:pt idx="322">
                  <c:v>1.6100000000000038E-3</c:v>
                </c:pt>
                <c:pt idx="323">
                  <c:v>1.6150000000000038E-3</c:v>
                </c:pt>
                <c:pt idx="324">
                  <c:v>1.6200000000000038E-3</c:v>
                </c:pt>
                <c:pt idx="325">
                  <c:v>1.6250000000000038E-3</c:v>
                </c:pt>
                <c:pt idx="326">
                  <c:v>1.6300000000000038E-3</c:v>
                </c:pt>
                <c:pt idx="327">
                  <c:v>1.6350000000000039E-3</c:v>
                </c:pt>
                <c:pt idx="328">
                  <c:v>1.6400000000000039E-3</c:v>
                </c:pt>
                <c:pt idx="329">
                  <c:v>1.6450000000000039E-3</c:v>
                </c:pt>
                <c:pt idx="330">
                  <c:v>1.6500000000000039E-3</c:v>
                </c:pt>
                <c:pt idx="331">
                  <c:v>1.6550000000000039E-3</c:v>
                </c:pt>
                <c:pt idx="332">
                  <c:v>1.6600000000000039E-3</c:v>
                </c:pt>
                <c:pt idx="333">
                  <c:v>1.6650000000000039E-3</c:v>
                </c:pt>
                <c:pt idx="334">
                  <c:v>1.6700000000000039E-3</c:v>
                </c:pt>
                <c:pt idx="335">
                  <c:v>1.675000000000004E-3</c:v>
                </c:pt>
                <c:pt idx="336">
                  <c:v>1.680000000000004E-3</c:v>
                </c:pt>
                <c:pt idx="337">
                  <c:v>1.685000000000004E-3</c:v>
                </c:pt>
                <c:pt idx="338">
                  <c:v>1.690000000000004E-3</c:v>
                </c:pt>
                <c:pt idx="339">
                  <c:v>1.695000000000004E-3</c:v>
                </c:pt>
                <c:pt idx="340">
                  <c:v>1.700000000000004E-3</c:v>
                </c:pt>
                <c:pt idx="341">
                  <c:v>1.705000000000004E-3</c:v>
                </c:pt>
                <c:pt idx="342">
                  <c:v>1.7100000000000041E-3</c:v>
                </c:pt>
                <c:pt idx="343">
                  <c:v>1.7150000000000041E-3</c:v>
                </c:pt>
                <c:pt idx="344">
                  <c:v>1.7200000000000041E-3</c:v>
                </c:pt>
                <c:pt idx="345">
                  <c:v>1.7250000000000041E-3</c:v>
                </c:pt>
                <c:pt idx="346">
                  <c:v>1.7300000000000041E-3</c:v>
                </c:pt>
                <c:pt idx="347">
                  <c:v>1.7350000000000041E-3</c:v>
                </c:pt>
                <c:pt idx="348">
                  <c:v>1.7400000000000041E-3</c:v>
                </c:pt>
                <c:pt idx="349">
                  <c:v>1.7450000000000041E-3</c:v>
                </c:pt>
                <c:pt idx="350">
                  <c:v>1.7500000000000042E-3</c:v>
                </c:pt>
                <c:pt idx="351">
                  <c:v>1.7550000000000042E-3</c:v>
                </c:pt>
                <c:pt idx="352">
                  <c:v>1.7600000000000042E-3</c:v>
                </c:pt>
                <c:pt idx="353">
                  <c:v>1.7650000000000042E-3</c:v>
                </c:pt>
                <c:pt idx="354">
                  <c:v>1.7700000000000042E-3</c:v>
                </c:pt>
                <c:pt idx="355">
                  <c:v>1.7750000000000042E-3</c:v>
                </c:pt>
                <c:pt idx="356">
                  <c:v>1.7800000000000042E-3</c:v>
                </c:pt>
                <c:pt idx="357">
                  <c:v>1.7850000000000042E-3</c:v>
                </c:pt>
                <c:pt idx="358">
                  <c:v>1.7900000000000043E-3</c:v>
                </c:pt>
                <c:pt idx="359">
                  <c:v>1.7950000000000043E-3</c:v>
                </c:pt>
                <c:pt idx="360">
                  <c:v>1.8000000000000043E-3</c:v>
                </c:pt>
                <c:pt idx="361">
                  <c:v>1.8050000000000043E-3</c:v>
                </c:pt>
                <c:pt idx="362">
                  <c:v>1.8100000000000043E-3</c:v>
                </c:pt>
                <c:pt idx="363">
                  <c:v>1.8150000000000043E-3</c:v>
                </c:pt>
                <c:pt idx="364">
                  <c:v>1.8200000000000043E-3</c:v>
                </c:pt>
                <c:pt idx="365">
                  <c:v>1.8250000000000044E-3</c:v>
                </c:pt>
                <c:pt idx="366">
                  <c:v>1.8300000000000044E-3</c:v>
                </c:pt>
                <c:pt idx="367">
                  <c:v>1.8350000000000044E-3</c:v>
                </c:pt>
                <c:pt idx="368">
                  <c:v>1.8400000000000044E-3</c:v>
                </c:pt>
                <c:pt idx="369">
                  <c:v>1.8450000000000044E-3</c:v>
                </c:pt>
                <c:pt idx="370">
                  <c:v>1.8500000000000044E-3</c:v>
                </c:pt>
                <c:pt idx="371">
                  <c:v>1.8550000000000044E-3</c:v>
                </c:pt>
                <c:pt idx="372">
                  <c:v>1.8600000000000044E-3</c:v>
                </c:pt>
                <c:pt idx="373">
                  <c:v>1.8650000000000045E-3</c:v>
                </c:pt>
                <c:pt idx="374">
                  <c:v>1.8700000000000045E-3</c:v>
                </c:pt>
                <c:pt idx="375">
                  <c:v>1.8750000000000045E-3</c:v>
                </c:pt>
                <c:pt idx="376">
                  <c:v>1.8800000000000045E-3</c:v>
                </c:pt>
                <c:pt idx="377">
                  <c:v>1.8850000000000045E-3</c:v>
                </c:pt>
                <c:pt idx="378">
                  <c:v>1.8900000000000045E-3</c:v>
                </c:pt>
                <c:pt idx="379">
                  <c:v>1.8950000000000045E-3</c:v>
                </c:pt>
                <c:pt idx="380">
                  <c:v>1.9000000000000045E-3</c:v>
                </c:pt>
                <c:pt idx="381">
                  <c:v>1.9050000000000046E-3</c:v>
                </c:pt>
                <c:pt idx="382">
                  <c:v>1.9100000000000046E-3</c:v>
                </c:pt>
                <c:pt idx="383">
                  <c:v>1.9150000000000046E-3</c:v>
                </c:pt>
                <c:pt idx="384">
                  <c:v>1.9200000000000046E-3</c:v>
                </c:pt>
                <c:pt idx="385">
                  <c:v>1.9250000000000046E-3</c:v>
                </c:pt>
                <c:pt idx="386">
                  <c:v>1.9300000000000046E-3</c:v>
                </c:pt>
                <c:pt idx="387">
                  <c:v>1.9350000000000046E-3</c:v>
                </c:pt>
                <c:pt idx="388">
                  <c:v>1.9400000000000047E-3</c:v>
                </c:pt>
                <c:pt idx="389">
                  <c:v>1.9450000000000047E-3</c:v>
                </c:pt>
                <c:pt idx="390">
                  <c:v>1.9500000000000047E-3</c:v>
                </c:pt>
                <c:pt idx="391">
                  <c:v>1.9550000000000045E-3</c:v>
                </c:pt>
                <c:pt idx="392">
                  <c:v>1.9600000000000043E-3</c:v>
                </c:pt>
                <c:pt idx="393">
                  <c:v>1.9650000000000041E-3</c:v>
                </c:pt>
                <c:pt idx="394">
                  <c:v>1.9700000000000039E-3</c:v>
                </c:pt>
                <c:pt idx="395">
                  <c:v>1.9750000000000037E-3</c:v>
                </c:pt>
                <c:pt idx="396">
                  <c:v>1.9800000000000035E-3</c:v>
                </c:pt>
                <c:pt idx="397">
                  <c:v>1.9850000000000033E-3</c:v>
                </c:pt>
                <c:pt idx="398">
                  <c:v>1.9900000000000031E-3</c:v>
                </c:pt>
                <c:pt idx="399">
                  <c:v>1.9950000000000028E-3</c:v>
                </c:pt>
                <c:pt idx="400">
                  <c:v>2.0000000000000026E-3</c:v>
                </c:pt>
                <c:pt idx="401">
                  <c:v>2.0050000000000024E-3</c:v>
                </c:pt>
                <c:pt idx="402">
                  <c:v>2.0100000000000022E-3</c:v>
                </c:pt>
                <c:pt idx="403">
                  <c:v>2.015000000000002E-3</c:v>
                </c:pt>
                <c:pt idx="404">
                  <c:v>2.0200000000000018E-3</c:v>
                </c:pt>
                <c:pt idx="405">
                  <c:v>2.0250000000000016E-3</c:v>
                </c:pt>
                <c:pt idx="406">
                  <c:v>2.0300000000000014E-3</c:v>
                </c:pt>
                <c:pt idx="407">
                  <c:v>2.0350000000000012E-3</c:v>
                </c:pt>
                <c:pt idx="408">
                  <c:v>2.040000000000001E-3</c:v>
                </c:pt>
                <c:pt idx="409">
                  <c:v>2.0450000000000008E-3</c:v>
                </c:pt>
                <c:pt idx="410">
                  <c:v>2.0500000000000006E-3</c:v>
                </c:pt>
                <c:pt idx="411">
                  <c:v>2.0550000000000004E-3</c:v>
                </c:pt>
                <c:pt idx="412">
                  <c:v>2.0600000000000002E-3</c:v>
                </c:pt>
                <c:pt idx="413">
                  <c:v>2.065E-3</c:v>
                </c:pt>
                <c:pt idx="414">
                  <c:v>2.0699999999999998E-3</c:v>
                </c:pt>
                <c:pt idx="415">
                  <c:v>2.0749999999999996E-3</c:v>
                </c:pt>
                <c:pt idx="416">
                  <c:v>2.0799999999999994E-3</c:v>
                </c:pt>
                <c:pt idx="417">
                  <c:v>2.0849999999999992E-3</c:v>
                </c:pt>
                <c:pt idx="418">
                  <c:v>2.089999999999999E-3</c:v>
                </c:pt>
                <c:pt idx="419">
                  <c:v>2.0949999999999988E-3</c:v>
                </c:pt>
                <c:pt idx="420">
                  <c:v>2.0999999999999986E-3</c:v>
                </c:pt>
                <c:pt idx="421">
                  <c:v>2.1049999999999984E-3</c:v>
                </c:pt>
                <c:pt idx="422">
                  <c:v>2.1099999999999982E-3</c:v>
                </c:pt>
                <c:pt idx="423">
                  <c:v>2.114999999999998E-3</c:v>
                </c:pt>
                <c:pt idx="424">
                  <c:v>2.1199999999999978E-3</c:v>
                </c:pt>
                <c:pt idx="425">
                  <c:v>2.1249999999999976E-3</c:v>
                </c:pt>
                <c:pt idx="426">
                  <c:v>2.1299999999999973E-3</c:v>
                </c:pt>
                <c:pt idx="427">
                  <c:v>2.1349999999999971E-3</c:v>
                </c:pt>
                <c:pt idx="428">
                  <c:v>2.1399999999999969E-3</c:v>
                </c:pt>
                <c:pt idx="429">
                  <c:v>2.1449999999999967E-3</c:v>
                </c:pt>
                <c:pt idx="430">
                  <c:v>2.1499999999999965E-3</c:v>
                </c:pt>
                <c:pt idx="431">
                  <c:v>2.1549999999999963E-3</c:v>
                </c:pt>
                <c:pt idx="432">
                  <c:v>2.1599999999999961E-3</c:v>
                </c:pt>
                <c:pt idx="433">
                  <c:v>2.1649999999999959E-3</c:v>
                </c:pt>
                <c:pt idx="434">
                  <c:v>2.1699999999999957E-3</c:v>
                </c:pt>
                <c:pt idx="435">
                  <c:v>2.1749999999999955E-3</c:v>
                </c:pt>
                <c:pt idx="436">
                  <c:v>2.1799999999999953E-3</c:v>
                </c:pt>
                <c:pt idx="437">
                  <c:v>2.1849999999999951E-3</c:v>
                </c:pt>
                <c:pt idx="438">
                  <c:v>2.1899999999999949E-3</c:v>
                </c:pt>
                <c:pt idx="439">
                  <c:v>2.1949999999999947E-3</c:v>
                </c:pt>
                <c:pt idx="440">
                  <c:v>2.1999999999999945E-3</c:v>
                </c:pt>
                <c:pt idx="441">
                  <c:v>2.2049999999999943E-3</c:v>
                </c:pt>
                <c:pt idx="442">
                  <c:v>2.2099999999999941E-3</c:v>
                </c:pt>
                <c:pt idx="443">
                  <c:v>2.2149999999999939E-3</c:v>
                </c:pt>
                <c:pt idx="444">
                  <c:v>2.2199999999999937E-3</c:v>
                </c:pt>
                <c:pt idx="445">
                  <c:v>2.2249999999999935E-3</c:v>
                </c:pt>
                <c:pt idx="446">
                  <c:v>2.2299999999999933E-3</c:v>
                </c:pt>
                <c:pt idx="447">
                  <c:v>2.2349999999999931E-3</c:v>
                </c:pt>
                <c:pt idx="448">
                  <c:v>2.2399999999999929E-3</c:v>
                </c:pt>
                <c:pt idx="449">
                  <c:v>2.2449999999999927E-3</c:v>
                </c:pt>
                <c:pt idx="450">
                  <c:v>2.2499999999999925E-3</c:v>
                </c:pt>
              </c:numCache>
            </c:numRef>
          </c:xVal>
          <c:yVal>
            <c:numRef>
              <c:f>Sheet1!$H$131:$H$581</c:f>
              <c:numCache>
                <c:formatCode>0.000</c:formatCode>
                <c:ptCount val="451"/>
                <c:pt idx="0">
                  <c:v>0.49254580449278135</c:v>
                </c:pt>
                <c:pt idx="1">
                  <c:v>0.49352534373863843</c:v>
                </c:pt>
                <c:pt idx="2">
                  <c:v>0.494506678400157</c:v>
                </c:pt>
                <c:pt idx="3">
                  <c:v>0.49548878789849077</c:v>
                </c:pt>
                <c:pt idx="4">
                  <c:v>0.49647064407325248</c:v>
                </c:pt>
                <c:pt idx="5">
                  <c:v>0.49745121258756081</c:v>
                </c:pt>
                <c:pt idx="6">
                  <c:v>0.49842945435015679</c:v>
                </c:pt>
                <c:pt idx="7">
                  <c:v>0.49940432695083464</c:v>
                </c:pt>
                <c:pt idx="8">
                  <c:v>0.50037478610552966</c:v>
                </c:pt>
                <c:pt idx="9">
                  <c:v>0.50133978710754923</c:v>
                </c:pt>
                <c:pt idx="10">
                  <c:v>0.50229828628156503</c:v>
                </c:pt>
                <c:pt idx="11">
                  <c:v>0.50324924243712432</c:v>
                </c:pt>
                <c:pt idx="12">
                  <c:v>0.50419161831858117</c:v>
                </c:pt>
                <c:pt idx="13">
                  <c:v>0.50512438204849519</c:v>
                </c:pt>
                <c:pt idx="14">
                  <c:v>0.50604650856168232</c:v>
                </c:pt>
                <c:pt idx="15">
                  <c:v>0.50695698102725517</c:v>
                </c:pt>
                <c:pt idx="16">
                  <c:v>0.50785479225611552</c:v>
                </c:pt>
                <c:pt idx="17">
                  <c:v>0.50873894609151482</c:v>
                </c:pt>
                <c:pt idx="18">
                  <c:v>0.50960845878041505</c:v>
                </c:pt>
                <c:pt idx="19">
                  <c:v>0.51046236032352776</c:v>
                </c:pt>
                <c:pt idx="20">
                  <c:v>0.51129969580201595</c:v>
                </c:pt>
                <c:pt idx="21">
                  <c:v>0.51211952667897498</c:v>
                </c:pt>
                <c:pt idx="22">
                  <c:v>0.51292093207391964</c:v>
                </c:pt>
                <c:pt idx="23">
                  <c:v>0.51370301000860863</c:v>
                </c:pt>
                <c:pt idx="24">
                  <c:v>0.51446487862264578</c:v>
                </c:pt>
                <c:pt idx="25">
                  <c:v>0.51520567735739442</c:v>
                </c:pt>
                <c:pt idx="26">
                  <c:v>0.51592456810683451</c:v>
                </c:pt>
                <c:pt idx="27">
                  <c:v>0.51662073633408023</c:v>
                </c:pt>
                <c:pt idx="28">
                  <c:v>0.51729339215235492</c:v>
                </c:pt>
                <c:pt idx="29">
                  <c:v>0.5179417713693113</c:v>
                </c:pt>
                <c:pt idx="30">
                  <c:v>0.51856513649364189</c:v>
                </c:pt>
                <c:pt idx="31">
                  <c:v>0.51916277770301633</c:v>
                </c:pt>
                <c:pt idx="32">
                  <c:v>0.51973401377241701</c:v>
                </c:pt>
                <c:pt idx="33">
                  <c:v>0.5202781929620528</c:v>
                </c:pt>
                <c:pt idx="34">
                  <c:v>0.52079469386404387</c:v>
                </c:pt>
                <c:pt idx="35">
                  <c:v>0.52128292620715555</c:v>
                </c:pt>
                <c:pt idx="36">
                  <c:v>0.52174233161890793</c:v>
                </c:pt>
                <c:pt idx="37">
                  <c:v>0.5221723843444267</c:v>
                </c:pt>
                <c:pt idx="38">
                  <c:v>0.52257259192146899</c:v>
                </c:pt>
                <c:pt idx="39">
                  <c:v>0.52294249581108343</c:v>
                </c:pt>
                <c:pt idx="40">
                  <c:v>0.52328167198342557</c:v>
                </c:pt>
                <c:pt idx="41">
                  <c:v>0.52358973145827969</c:v>
                </c:pt>
                <c:pt idx="42">
                  <c:v>0.52386632079988671</c:v>
                </c:pt>
                <c:pt idx="43">
                  <c:v>0.52411112256571235</c:v>
                </c:pt>
                <c:pt idx="44">
                  <c:v>0.524323855708831</c:v>
                </c:pt>
                <c:pt idx="45">
                  <c:v>0.52450427593363846</c:v>
                </c:pt>
                <c:pt idx="46">
                  <c:v>0.52465217600463887</c:v>
                </c:pt>
                <c:pt idx="47">
                  <c:v>0.52476738600808726</c:v>
                </c:pt>
                <c:pt idx="48">
                  <c:v>0.52484977356631102</c:v>
                </c:pt>
                <c:pt idx="49">
                  <c:v>0.52489924400455579</c:v>
                </c:pt>
                <c:pt idx="50">
                  <c:v>0.52491574047024248</c:v>
                </c:pt>
                <c:pt idx="51">
                  <c:v>0.52489924400455579</c:v>
                </c:pt>
                <c:pt idx="52">
                  <c:v>0.52484977356631102</c:v>
                </c:pt>
                <c:pt idx="53">
                  <c:v>0.52476738600808726</c:v>
                </c:pt>
                <c:pt idx="54">
                  <c:v>0.52465217600463887</c:v>
                </c:pt>
                <c:pt idx="55">
                  <c:v>0.52450427593363846</c:v>
                </c:pt>
                <c:pt idx="56">
                  <c:v>0.524323855708831</c:v>
                </c:pt>
                <c:pt idx="57">
                  <c:v>0.52411112256571235</c:v>
                </c:pt>
                <c:pt idx="58">
                  <c:v>0.52386632079988671</c:v>
                </c:pt>
                <c:pt idx="59">
                  <c:v>0.52358973145827969</c:v>
                </c:pt>
                <c:pt idx="60">
                  <c:v>0.52328167198342523</c:v>
                </c:pt>
                <c:pt idx="61">
                  <c:v>0.52294249581108343</c:v>
                </c:pt>
                <c:pt idx="62">
                  <c:v>0.52257259192146899</c:v>
                </c:pt>
                <c:pt idx="63">
                  <c:v>0.5221723843444267</c:v>
                </c:pt>
                <c:pt idx="64">
                  <c:v>0.52174233161890793</c:v>
                </c:pt>
                <c:pt idx="65">
                  <c:v>0.52128292620715555</c:v>
                </c:pt>
                <c:pt idx="66">
                  <c:v>0.52079469386404353</c:v>
                </c:pt>
                <c:pt idx="67">
                  <c:v>0.5202781929620528</c:v>
                </c:pt>
                <c:pt idx="68">
                  <c:v>0.51973401377241701</c:v>
                </c:pt>
                <c:pt idx="69">
                  <c:v>0.51916277770301633</c:v>
                </c:pt>
                <c:pt idx="70">
                  <c:v>0.51856513649364189</c:v>
                </c:pt>
                <c:pt idx="71">
                  <c:v>0.51794177136931052</c:v>
                </c:pt>
                <c:pt idx="72">
                  <c:v>0.51729339215235492</c:v>
                </c:pt>
                <c:pt idx="73">
                  <c:v>0.51662073633408023</c:v>
                </c:pt>
                <c:pt idx="74">
                  <c:v>0.51592456810683451</c:v>
                </c:pt>
                <c:pt idx="75">
                  <c:v>0.51520567735739409</c:v>
                </c:pt>
                <c:pt idx="76">
                  <c:v>0.51446487862264578</c:v>
                </c:pt>
                <c:pt idx="77">
                  <c:v>0.51370301000860863</c:v>
                </c:pt>
                <c:pt idx="78">
                  <c:v>0.51292093207391964</c:v>
                </c:pt>
                <c:pt idx="79">
                  <c:v>0.51211952667897498</c:v>
                </c:pt>
                <c:pt idx="80">
                  <c:v>0.51129969580201562</c:v>
                </c:pt>
                <c:pt idx="81">
                  <c:v>0.51046236032352776</c:v>
                </c:pt>
                <c:pt idx="82">
                  <c:v>0.50960845878041505</c:v>
                </c:pt>
                <c:pt idx="83">
                  <c:v>0.50873894609151449</c:v>
                </c:pt>
                <c:pt idx="84">
                  <c:v>0.50785479225611552</c:v>
                </c:pt>
                <c:pt idx="85">
                  <c:v>0.50695698102725517</c:v>
                </c:pt>
                <c:pt idx="86">
                  <c:v>0.50604650856168232</c:v>
                </c:pt>
                <c:pt idx="87">
                  <c:v>0.50512438204849475</c:v>
                </c:pt>
                <c:pt idx="88">
                  <c:v>0.50419161831858117</c:v>
                </c:pt>
                <c:pt idx="89">
                  <c:v>0.50324924243712399</c:v>
                </c:pt>
                <c:pt idx="90">
                  <c:v>0.50229828628156481</c:v>
                </c:pt>
                <c:pt idx="91">
                  <c:v>0.5013397871075489</c:v>
                </c:pt>
                <c:pt idx="92">
                  <c:v>0.50037478610552932</c:v>
                </c:pt>
                <c:pt idx="93">
                  <c:v>0.49940432695083437</c:v>
                </c:pt>
                <c:pt idx="94">
                  <c:v>0.49842945435015612</c:v>
                </c:pt>
                <c:pt idx="95">
                  <c:v>0.49745121258756081</c:v>
                </c:pt>
                <c:pt idx="96">
                  <c:v>0.49647064407325248</c:v>
                </c:pt>
                <c:pt idx="97">
                  <c:v>0.49548878789849016</c:v>
                </c:pt>
                <c:pt idx="98">
                  <c:v>0.494506678400157</c:v>
                </c:pt>
                <c:pt idx="99">
                  <c:v>0.49352534373863816</c:v>
                </c:pt>
                <c:pt idx="100">
                  <c:v>0.49254580449278107</c:v>
                </c:pt>
                <c:pt idx="101">
                  <c:v>0.49156907227580943</c:v>
                </c:pt>
                <c:pt idx="102">
                  <c:v>0.49059614837617721</c:v>
                </c:pt>
                <c:pt idx="103">
                  <c:v>0.4896280224274232</c:v>
                </c:pt>
                <c:pt idx="104">
                  <c:v>0.48866567111115305</c:v>
                </c:pt>
                <c:pt idx="105">
                  <c:v>0.48771005689732139</c:v>
                </c:pt>
                <c:pt idx="106">
                  <c:v>0.48676212682600367</c:v>
                </c:pt>
                <c:pt idx="107">
                  <c:v>0.48582281133484656</c:v>
                </c:pt>
                <c:pt idx="108">
                  <c:v>0.48489302313634036</c:v>
                </c:pt>
                <c:pt idx="109">
                  <c:v>0.4839736561489969</c:v>
                </c:pt>
                <c:pt idx="110">
                  <c:v>0.48306558448641501</c:v>
                </c:pt>
                <c:pt idx="111">
                  <c:v>0.48216966150805607</c:v>
                </c:pt>
                <c:pt idx="112">
                  <c:v>0.48128671893540059</c:v>
                </c:pt>
                <c:pt idx="113">
                  <c:v>0.48041756603691482</c:v>
                </c:pt>
                <c:pt idx="114">
                  <c:v>0.47956298888499516</c:v>
                </c:pt>
                <c:pt idx="115">
                  <c:v>0.47872374968776593</c:v>
                </c:pt>
                <c:pt idx="116">
                  <c:v>0.477900586198235</c:v>
                </c:pt>
                <c:pt idx="117">
                  <c:v>0.47709421120294127</c:v>
                </c:pt>
                <c:pt idx="118">
                  <c:v>0.47630531209177707</c:v>
                </c:pt>
                <c:pt idx="119">
                  <c:v>0.4755345505102081</c:v>
                </c:pt>
                <c:pt idx="120">
                  <c:v>0.47478256209459446</c:v>
                </c:pt>
                <c:pt idx="121">
                  <c:v>0.47404995629078628</c:v>
                </c:pt>
                <c:pt idx="122">
                  <c:v>0.47333731625558018</c:v>
                </c:pt>
                <c:pt idx="123">
                  <c:v>0.47264519884004719</c:v>
                </c:pt>
                <c:pt idx="124">
                  <c:v>0.4719741346531155</c:v>
                </c:pt>
                <c:pt idx="125">
                  <c:v>0.47132462820317872</c:v>
                </c:pt>
                <c:pt idx="126">
                  <c:v>0.47069715811487101</c:v>
                </c:pt>
                <c:pt idx="127">
                  <c:v>0.4700921774175254</c:v>
                </c:pt>
                <c:pt idx="128">
                  <c:v>0.46951011390122727</c:v>
                </c:pt>
                <c:pt idx="129">
                  <c:v>0.46895137053578023</c:v>
                </c:pt>
                <c:pt idx="130">
                  <c:v>0.46841632594733212</c:v>
                </c:pt>
                <c:pt idx="131">
                  <c:v>0.467905334946905</c:v>
                </c:pt>
                <c:pt idx="132">
                  <c:v>0.46741872910456034</c:v>
                </c:pt>
                <c:pt idx="133">
                  <c:v>0.46695681736252809</c:v>
                </c:pt>
                <c:pt idx="134">
                  <c:v>0.46651988668023919</c:v>
                </c:pt>
                <c:pt idx="135">
                  <c:v>0.46610820270390635</c:v>
                </c:pt>
                <c:pt idx="136">
                  <c:v>0.46572201045305461</c:v>
                </c:pt>
                <c:pt idx="137">
                  <c:v>0.46536153501624627</c:v>
                </c:pt>
                <c:pt idx="138">
                  <c:v>0.46502698224816741</c:v>
                </c:pt>
                <c:pt idx="139">
                  <c:v>0.46471853946023745</c:v>
                </c:pt>
                <c:pt idx="140">
                  <c:v>0.46443637609698746</c:v>
                </c:pt>
                <c:pt idx="141">
                  <c:v>0.46418064439062501</c:v>
                </c:pt>
                <c:pt idx="142">
                  <c:v>0.46395147998644615</c:v>
                </c:pt>
                <c:pt idx="143">
                  <c:v>0.4637490025320829</c:v>
                </c:pt>
                <c:pt idx="144">
                  <c:v>0.46357331622398945</c:v>
                </c:pt>
                <c:pt idx="145">
                  <c:v>0.46342451030504112</c:v>
                </c:pt>
                <c:pt idx="146">
                  <c:v>0.46330265950767041</c:v>
                </c:pt>
                <c:pt idx="147">
                  <c:v>0.46320782443757819</c:v>
                </c:pt>
                <c:pt idx="148">
                  <c:v>0.46314005189371843</c:v>
                </c:pt>
                <c:pt idx="149">
                  <c:v>0.46309937512097132</c:v>
                </c:pt>
                <c:pt idx="150">
                  <c:v>0.46308581399267595</c:v>
                </c:pt>
                <c:pt idx="151">
                  <c:v>0.46309937512097132</c:v>
                </c:pt>
                <c:pt idx="152">
                  <c:v>0.46314005189371843</c:v>
                </c:pt>
                <c:pt idx="153">
                  <c:v>0.46320782443757835</c:v>
                </c:pt>
                <c:pt idx="154">
                  <c:v>0.46330265950767041</c:v>
                </c:pt>
                <c:pt idx="155">
                  <c:v>0.46342451030504112</c:v>
                </c:pt>
                <c:pt idx="156">
                  <c:v>0.46357331622398945</c:v>
                </c:pt>
                <c:pt idx="157">
                  <c:v>0.4637490025320829</c:v>
                </c:pt>
                <c:pt idx="158">
                  <c:v>0.46395147998644615</c:v>
                </c:pt>
                <c:pt idx="159">
                  <c:v>0.46418064439062523</c:v>
                </c:pt>
                <c:pt idx="160">
                  <c:v>0.46443637609698746</c:v>
                </c:pt>
                <c:pt idx="161">
                  <c:v>0.46471853946023761</c:v>
                </c:pt>
                <c:pt idx="162">
                  <c:v>0.46502698224816758</c:v>
                </c:pt>
                <c:pt idx="163">
                  <c:v>0.46536153501624627</c:v>
                </c:pt>
                <c:pt idx="164">
                  <c:v>0.46572201045305484</c:v>
                </c:pt>
                <c:pt idx="165">
                  <c:v>0.46610820270390674</c:v>
                </c:pt>
                <c:pt idx="166">
                  <c:v>0.46651988668023919</c:v>
                </c:pt>
                <c:pt idx="167">
                  <c:v>0.46695681736252831</c:v>
                </c:pt>
                <c:pt idx="168">
                  <c:v>0.46741872910456078</c:v>
                </c:pt>
                <c:pt idx="169">
                  <c:v>0.46790533494690523</c:v>
                </c:pt>
                <c:pt idx="170">
                  <c:v>0.46841632594733235</c:v>
                </c:pt>
                <c:pt idx="171">
                  <c:v>0.46895137053578023</c:v>
                </c:pt>
                <c:pt idx="172">
                  <c:v>0.46951011390122771</c:v>
                </c:pt>
                <c:pt idx="173">
                  <c:v>0.47009217741752563</c:v>
                </c:pt>
                <c:pt idx="174">
                  <c:v>0.47069715811487123</c:v>
                </c:pt>
                <c:pt idx="175">
                  <c:v>0.47132462820317916</c:v>
                </c:pt>
                <c:pt idx="176">
                  <c:v>0.47197413465311572</c:v>
                </c:pt>
                <c:pt idx="177">
                  <c:v>0.47264519884004763</c:v>
                </c:pt>
                <c:pt idx="178">
                  <c:v>0.47333731625558062</c:v>
                </c:pt>
                <c:pt idx="179">
                  <c:v>0.47404995629078672</c:v>
                </c:pt>
                <c:pt idx="180">
                  <c:v>0.47478256209459491</c:v>
                </c:pt>
                <c:pt idx="181">
                  <c:v>0.47553455051020854</c:v>
                </c:pt>
                <c:pt idx="182">
                  <c:v>0.47630531209177773</c:v>
                </c:pt>
                <c:pt idx="183">
                  <c:v>0.47709421120294176</c:v>
                </c:pt>
                <c:pt idx="184">
                  <c:v>0.4779005861982355</c:v>
                </c:pt>
                <c:pt idx="185">
                  <c:v>0.47872374968776643</c:v>
                </c:pt>
                <c:pt idx="186">
                  <c:v>0.47956298888499588</c:v>
                </c:pt>
                <c:pt idx="187">
                  <c:v>0.4804175660369151</c:v>
                </c:pt>
                <c:pt idx="188">
                  <c:v>0.48128671893540109</c:v>
                </c:pt>
                <c:pt idx="189">
                  <c:v>0.48216966150805657</c:v>
                </c:pt>
                <c:pt idx="190">
                  <c:v>0.48306558448641551</c:v>
                </c:pt>
                <c:pt idx="191">
                  <c:v>0.48397365614899746</c:v>
                </c:pt>
                <c:pt idx="192">
                  <c:v>0.48489302313634064</c:v>
                </c:pt>
                <c:pt idx="193">
                  <c:v>0.48582281133484717</c:v>
                </c:pt>
                <c:pt idx="194">
                  <c:v>0.48676212682600423</c:v>
                </c:pt>
                <c:pt idx="195">
                  <c:v>0.48771005689732194</c:v>
                </c:pt>
                <c:pt idx="196">
                  <c:v>0.48866567111115361</c:v>
                </c:pt>
                <c:pt idx="197">
                  <c:v>0.48962802242742376</c:v>
                </c:pt>
                <c:pt idx="198">
                  <c:v>0.4905961483761781</c:v>
                </c:pt>
                <c:pt idx="199">
                  <c:v>0.4915690722758097</c:v>
                </c:pt>
                <c:pt idx="200">
                  <c:v>0.49254580449278162</c:v>
                </c:pt>
                <c:pt idx="201">
                  <c:v>0.49352534373863904</c:v>
                </c:pt>
                <c:pt idx="202">
                  <c:v>0.49450667840015761</c:v>
                </c:pt>
                <c:pt idx="203">
                  <c:v>0.4954887878984911</c:v>
                </c:pt>
                <c:pt idx="204">
                  <c:v>0.49647064407325314</c:v>
                </c:pt>
                <c:pt idx="205">
                  <c:v>0.49745121258756114</c:v>
                </c:pt>
                <c:pt idx="206">
                  <c:v>0.49842945435015706</c:v>
                </c:pt>
                <c:pt idx="207">
                  <c:v>0.49940432695083498</c:v>
                </c:pt>
                <c:pt idx="208">
                  <c:v>0.50037478610552988</c:v>
                </c:pt>
                <c:pt idx="209">
                  <c:v>0.50133978710754956</c:v>
                </c:pt>
                <c:pt idx="210">
                  <c:v>0.50229828628156548</c:v>
                </c:pt>
                <c:pt idx="211">
                  <c:v>0.50324924243712466</c:v>
                </c:pt>
                <c:pt idx="212">
                  <c:v>0.5041916183185815</c:v>
                </c:pt>
                <c:pt idx="213">
                  <c:v>0.50512438204849586</c:v>
                </c:pt>
                <c:pt idx="214">
                  <c:v>0.50604650856168265</c:v>
                </c:pt>
                <c:pt idx="215">
                  <c:v>0.50695698102725562</c:v>
                </c:pt>
                <c:pt idx="216">
                  <c:v>0.50785479225611585</c:v>
                </c:pt>
                <c:pt idx="217">
                  <c:v>0.50873894609151515</c:v>
                </c:pt>
                <c:pt idx="218">
                  <c:v>0.5096084587804155</c:v>
                </c:pt>
                <c:pt idx="219">
                  <c:v>0.51046236032352821</c:v>
                </c:pt>
                <c:pt idx="220">
                  <c:v>0.5112996958020164</c:v>
                </c:pt>
                <c:pt idx="221">
                  <c:v>0.51211952667897531</c:v>
                </c:pt>
                <c:pt idx="222">
                  <c:v>0.51292093207392009</c:v>
                </c:pt>
                <c:pt idx="223">
                  <c:v>0.51370301000860907</c:v>
                </c:pt>
                <c:pt idx="224">
                  <c:v>0.51446487862264612</c:v>
                </c:pt>
                <c:pt idx="225">
                  <c:v>0.51520567735739442</c:v>
                </c:pt>
                <c:pt idx="226">
                  <c:v>0.51592456810683496</c:v>
                </c:pt>
                <c:pt idx="227">
                  <c:v>0.51662073633408057</c:v>
                </c:pt>
                <c:pt idx="228">
                  <c:v>0.51729339215235526</c:v>
                </c:pt>
                <c:pt idx="229">
                  <c:v>0.5179417713693113</c:v>
                </c:pt>
                <c:pt idx="230">
                  <c:v>0.51856513649364266</c:v>
                </c:pt>
                <c:pt idx="231">
                  <c:v>0.51916277770301666</c:v>
                </c:pt>
                <c:pt idx="232">
                  <c:v>0.51973401377241701</c:v>
                </c:pt>
                <c:pt idx="233">
                  <c:v>0.5202781929620528</c:v>
                </c:pt>
                <c:pt idx="234">
                  <c:v>0.52079469386404387</c:v>
                </c:pt>
                <c:pt idx="235">
                  <c:v>0.52128292620715588</c:v>
                </c:pt>
                <c:pt idx="236">
                  <c:v>0.52174233161890793</c:v>
                </c:pt>
                <c:pt idx="237">
                  <c:v>0.52217238434442714</c:v>
                </c:pt>
                <c:pt idx="238">
                  <c:v>0.52257259192146899</c:v>
                </c:pt>
                <c:pt idx="239">
                  <c:v>0.52294249581108343</c:v>
                </c:pt>
                <c:pt idx="240">
                  <c:v>0.52328167198342557</c:v>
                </c:pt>
                <c:pt idx="241">
                  <c:v>0.52358973145827969</c:v>
                </c:pt>
                <c:pt idx="242">
                  <c:v>0.52386632079988671</c:v>
                </c:pt>
                <c:pt idx="243">
                  <c:v>0.52411112256571235</c:v>
                </c:pt>
                <c:pt idx="244">
                  <c:v>0.524323855708831</c:v>
                </c:pt>
                <c:pt idx="245">
                  <c:v>0.52450427593363846</c:v>
                </c:pt>
                <c:pt idx="246">
                  <c:v>0.52465217600463887</c:v>
                </c:pt>
                <c:pt idx="247">
                  <c:v>0.52476738600808726</c:v>
                </c:pt>
                <c:pt idx="248">
                  <c:v>0.52484977356631146</c:v>
                </c:pt>
                <c:pt idx="249">
                  <c:v>0.52489924400455579</c:v>
                </c:pt>
                <c:pt idx="250">
                  <c:v>0.52491574047024248</c:v>
                </c:pt>
                <c:pt idx="251">
                  <c:v>0.52489924400455579</c:v>
                </c:pt>
                <c:pt idx="252">
                  <c:v>0.52484977356631102</c:v>
                </c:pt>
                <c:pt idx="253">
                  <c:v>0.52476738600808726</c:v>
                </c:pt>
                <c:pt idx="254">
                  <c:v>0.52465217600463887</c:v>
                </c:pt>
                <c:pt idx="255">
                  <c:v>0.52450427593363846</c:v>
                </c:pt>
                <c:pt idx="256">
                  <c:v>0.52432385570883067</c:v>
                </c:pt>
                <c:pt idx="257">
                  <c:v>0.52411112256571191</c:v>
                </c:pt>
                <c:pt idx="258">
                  <c:v>0.52386632079988671</c:v>
                </c:pt>
                <c:pt idx="259">
                  <c:v>0.52358973145827969</c:v>
                </c:pt>
                <c:pt idx="260">
                  <c:v>0.52328167198342523</c:v>
                </c:pt>
                <c:pt idx="261">
                  <c:v>0.52294249581108299</c:v>
                </c:pt>
                <c:pt idx="262">
                  <c:v>0.52257259192146854</c:v>
                </c:pt>
                <c:pt idx="263">
                  <c:v>0.52217238434442637</c:v>
                </c:pt>
                <c:pt idx="264">
                  <c:v>0.5217423316189076</c:v>
                </c:pt>
                <c:pt idx="265">
                  <c:v>0.52128292620715555</c:v>
                </c:pt>
                <c:pt idx="266">
                  <c:v>0.52079469386404353</c:v>
                </c:pt>
                <c:pt idx="267">
                  <c:v>0.52027819296205247</c:v>
                </c:pt>
                <c:pt idx="268">
                  <c:v>0.51973401377241668</c:v>
                </c:pt>
                <c:pt idx="269">
                  <c:v>0.51916277770301544</c:v>
                </c:pt>
                <c:pt idx="270">
                  <c:v>0.51856513649364189</c:v>
                </c:pt>
                <c:pt idx="271">
                  <c:v>0.51794177136931052</c:v>
                </c:pt>
                <c:pt idx="272">
                  <c:v>0.51729339215235448</c:v>
                </c:pt>
                <c:pt idx="273">
                  <c:v>0.51662073633407979</c:v>
                </c:pt>
                <c:pt idx="274">
                  <c:v>0.51592456810683418</c:v>
                </c:pt>
                <c:pt idx="275">
                  <c:v>0.51520567735739375</c:v>
                </c:pt>
                <c:pt idx="276">
                  <c:v>0.51446487862264534</c:v>
                </c:pt>
                <c:pt idx="277">
                  <c:v>0.5137030100086083</c:v>
                </c:pt>
                <c:pt idx="278">
                  <c:v>0.51292093207391931</c:v>
                </c:pt>
                <c:pt idx="279">
                  <c:v>0.51211952667897465</c:v>
                </c:pt>
                <c:pt idx="280">
                  <c:v>0.51129969580201529</c:v>
                </c:pt>
                <c:pt idx="281">
                  <c:v>0.51046236032352743</c:v>
                </c:pt>
                <c:pt idx="282">
                  <c:v>0.50960845878041472</c:v>
                </c:pt>
                <c:pt idx="283">
                  <c:v>0.50873894609151404</c:v>
                </c:pt>
                <c:pt idx="284">
                  <c:v>0.50785479225611518</c:v>
                </c:pt>
                <c:pt idx="285">
                  <c:v>0.50695698102725451</c:v>
                </c:pt>
                <c:pt idx="286">
                  <c:v>0.50604650856168198</c:v>
                </c:pt>
                <c:pt idx="287">
                  <c:v>0.50512438204849441</c:v>
                </c:pt>
                <c:pt idx="288">
                  <c:v>0.50419161831858084</c:v>
                </c:pt>
                <c:pt idx="289">
                  <c:v>0.50324924243712366</c:v>
                </c:pt>
                <c:pt idx="290">
                  <c:v>0.50229828628156414</c:v>
                </c:pt>
                <c:pt idx="291">
                  <c:v>0.50133978710754823</c:v>
                </c:pt>
                <c:pt idx="292">
                  <c:v>0.50037478610552899</c:v>
                </c:pt>
                <c:pt idx="293">
                  <c:v>0.49940432695083403</c:v>
                </c:pt>
                <c:pt idx="294">
                  <c:v>0.49842945435015612</c:v>
                </c:pt>
                <c:pt idx="295">
                  <c:v>0.49745121258756053</c:v>
                </c:pt>
                <c:pt idx="296">
                  <c:v>0.49647064407325187</c:v>
                </c:pt>
                <c:pt idx="297">
                  <c:v>0.49548878789848988</c:v>
                </c:pt>
                <c:pt idx="298">
                  <c:v>0.49450667840015639</c:v>
                </c:pt>
                <c:pt idx="299">
                  <c:v>0.49352534373863782</c:v>
                </c:pt>
                <c:pt idx="300">
                  <c:v>0.49254580449278074</c:v>
                </c:pt>
                <c:pt idx="301">
                  <c:v>0.49156907227580915</c:v>
                </c:pt>
                <c:pt idx="302">
                  <c:v>0.49059614837617693</c:v>
                </c:pt>
                <c:pt idx="303">
                  <c:v>0.48962802242742287</c:v>
                </c:pt>
                <c:pt idx="304">
                  <c:v>0.48866567111115278</c:v>
                </c:pt>
                <c:pt idx="305">
                  <c:v>0.48771005689732111</c:v>
                </c:pt>
                <c:pt idx="306">
                  <c:v>0.48676212682600339</c:v>
                </c:pt>
                <c:pt idx="307">
                  <c:v>0.48582281133484573</c:v>
                </c:pt>
                <c:pt idx="308">
                  <c:v>0.48489302313633925</c:v>
                </c:pt>
                <c:pt idx="309">
                  <c:v>0.48397365614899662</c:v>
                </c:pt>
                <c:pt idx="310">
                  <c:v>0.48306558448641473</c:v>
                </c:pt>
                <c:pt idx="311">
                  <c:v>0.48216966150805551</c:v>
                </c:pt>
                <c:pt idx="312">
                  <c:v>0.48128671893540009</c:v>
                </c:pt>
                <c:pt idx="313">
                  <c:v>0.48041756603691432</c:v>
                </c:pt>
                <c:pt idx="314">
                  <c:v>0.47956298888499488</c:v>
                </c:pt>
                <c:pt idx="315">
                  <c:v>0.47872374968776543</c:v>
                </c:pt>
                <c:pt idx="316">
                  <c:v>0.4779005861982345</c:v>
                </c:pt>
                <c:pt idx="317">
                  <c:v>0.47709421120294104</c:v>
                </c:pt>
                <c:pt idx="318">
                  <c:v>0.47630531209177679</c:v>
                </c:pt>
                <c:pt idx="319">
                  <c:v>0.4755345505102081</c:v>
                </c:pt>
                <c:pt idx="320">
                  <c:v>0.47478256209459424</c:v>
                </c:pt>
                <c:pt idx="321">
                  <c:v>0.474049956290786</c:v>
                </c:pt>
                <c:pt idx="322">
                  <c:v>0.47333731625557973</c:v>
                </c:pt>
                <c:pt idx="323">
                  <c:v>0.47264519884004697</c:v>
                </c:pt>
                <c:pt idx="324">
                  <c:v>0.47197413465311505</c:v>
                </c:pt>
                <c:pt idx="325">
                  <c:v>0.4713246282031785</c:v>
                </c:pt>
                <c:pt idx="326">
                  <c:v>0.47069715811487056</c:v>
                </c:pt>
                <c:pt idx="327">
                  <c:v>0.47009217741752496</c:v>
                </c:pt>
                <c:pt idx="328">
                  <c:v>0.46951011390122727</c:v>
                </c:pt>
                <c:pt idx="329">
                  <c:v>0.46895137053577962</c:v>
                </c:pt>
                <c:pt idx="330">
                  <c:v>0.4684163259473319</c:v>
                </c:pt>
                <c:pt idx="331">
                  <c:v>0.46790533494690478</c:v>
                </c:pt>
                <c:pt idx="332">
                  <c:v>0.46741872910456012</c:v>
                </c:pt>
                <c:pt idx="333">
                  <c:v>0.46695681736252787</c:v>
                </c:pt>
                <c:pt idx="334">
                  <c:v>0.46651988668023903</c:v>
                </c:pt>
                <c:pt idx="335">
                  <c:v>0.46610820270390613</c:v>
                </c:pt>
                <c:pt idx="336">
                  <c:v>0.46572201045305445</c:v>
                </c:pt>
                <c:pt idx="337">
                  <c:v>0.46536153501624605</c:v>
                </c:pt>
                <c:pt idx="338">
                  <c:v>0.46502698224816719</c:v>
                </c:pt>
                <c:pt idx="339">
                  <c:v>0.46471853946023722</c:v>
                </c:pt>
                <c:pt idx="340">
                  <c:v>0.46443637609698729</c:v>
                </c:pt>
                <c:pt idx="341">
                  <c:v>0.46418064439062501</c:v>
                </c:pt>
                <c:pt idx="342">
                  <c:v>0.46395147998644598</c:v>
                </c:pt>
                <c:pt idx="343">
                  <c:v>0.4637490025320829</c:v>
                </c:pt>
                <c:pt idx="344">
                  <c:v>0.46357331622398928</c:v>
                </c:pt>
                <c:pt idx="345">
                  <c:v>0.46342451030504112</c:v>
                </c:pt>
                <c:pt idx="346">
                  <c:v>0.46330265950767041</c:v>
                </c:pt>
                <c:pt idx="347">
                  <c:v>0.46320782443757819</c:v>
                </c:pt>
                <c:pt idx="348">
                  <c:v>0.46314005189371843</c:v>
                </c:pt>
                <c:pt idx="349">
                  <c:v>0.46309937512097132</c:v>
                </c:pt>
                <c:pt idx="350">
                  <c:v>0.46308581399267595</c:v>
                </c:pt>
                <c:pt idx="351">
                  <c:v>0.46309937512097132</c:v>
                </c:pt>
                <c:pt idx="352">
                  <c:v>0.4631400518937186</c:v>
                </c:pt>
                <c:pt idx="353">
                  <c:v>0.46320782443757835</c:v>
                </c:pt>
                <c:pt idx="354">
                  <c:v>0.46330265950767041</c:v>
                </c:pt>
                <c:pt idx="355">
                  <c:v>0.46342451030504134</c:v>
                </c:pt>
                <c:pt idx="356">
                  <c:v>0.46357331622398945</c:v>
                </c:pt>
                <c:pt idx="357">
                  <c:v>0.4637490025320829</c:v>
                </c:pt>
                <c:pt idx="358">
                  <c:v>0.46395147998644637</c:v>
                </c:pt>
                <c:pt idx="359">
                  <c:v>0.46418064439062523</c:v>
                </c:pt>
                <c:pt idx="360">
                  <c:v>0.46443637609698768</c:v>
                </c:pt>
                <c:pt idx="361">
                  <c:v>0.46471853946023761</c:v>
                </c:pt>
                <c:pt idx="362">
                  <c:v>0.46502698224816758</c:v>
                </c:pt>
                <c:pt idx="363">
                  <c:v>0.46536153501624666</c:v>
                </c:pt>
                <c:pt idx="364">
                  <c:v>0.46572201045305484</c:v>
                </c:pt>
                <c:pt idx="365">
                  <c:v>0.46610820270390674</c:v>
                </c:pt>
                <c:pt idx="366">
                  <c:v>0.46651988668023964</c:v>
                </c:pt>
                <c:pt idx="367">
                  <c:v>0.46695681736252848</c:v>
                </c:pt>
                <c:pt idx="368">
                  <c:v>0.46741872910456078</c:v>
                </c:pt>
                <c:pt idx="369">
                  <c:v>0.46790533494690539</c:v>
                </c:pt>
                <c:pt idx="370">
                  <c:v>0.46841632594733257</c:v>
                </c:pt>
                <c:pt idx="371">
                  <c:v>0.46895137053578068</c:v>
                </c:pt>
                <c:pt idx="372">
                  <c:v>0.4695101139012281</c:v>
                </c:pt>
                <c:pt idx="373">
                  <c:v>0.47009217741752579</c:v>
                </c:pt>
                <c:pt idx="374">
                  <c:v>0.47069715811487189</c:v>
                </c:pt>
                <c:pt idx="375">
                  <c:v>0.47132462820317961</c:v>
                </c:pt>
                <c:pt idx="376">
                  <c:v>0.47197413465311616</c:v>
                </c:pt>
                <c:pt idx="377">
                  <c:v>0.47264519884004785</c:v>
                </c:pt>
                <c:pt idx="378">
                  <c:v>0.47333731625558084</c:v>
                </c:pt>
                <c:pt idx="379">
                  <c:v>0.47404995629078739</c:v>
                </c:pt>
                <c:pt idx="380">
                  <c:v>0.47478256209459518</c:v>
                </c:pt>
                <c:pt idx="381">
                  <c:v>0.47553455051020904</c:v>
                </c:pt>
                <c:pt idx="382">
                  <c:v>0.47630531209177829</c:v>
                </c:pt>
                <c:pt idx="383">
                  <c:v>0.47709421120294226</c:v>
                </c:pt>
                <c:pt idx="384">
                  <c:v>0.477900586198236</c:v>
                </c:pt>
                <c:pt idx="385">
                  <c:v>0.47872374968776693</c:v>
                </c:pt>
                <c:pt idx="386">
                  <c:v>0.47956298888499616</c:v>
                </c:pt>
                <c:pt idx="387">
                  <c:v>0.4804175660369156</c:v>
                </c:pt>
                <c:pt idx="388">
                  <c:v>0.48128671893540165</c:v>
                </c:pt>
                <c:pt idx="389">
                  <c:v>0.48216966150805685</c:v>
                </c:pt>
                <c:pt idx="390">
                  <c:v>0.48306558448641601</c:v>
                </c:pt>
                <c:pt idx="391">
                  <c:v>0.48397365614899795</c:v>
                </c:pt>
                <c:pt idx="392">
                  <c:v>0.48489302313634092</c:v>
                </c:pt>
                <c:pt idx="393">
                  <c:v>0.48582281133484767</c:v>
                </c:pt>
                <c:pt idx="394">
                  <c:v>0.48676212682600478</c:v>
                </c:pt>
                <c:pt idx="395">
                  <c:v>0.48771005689732194</c:v>
                </c:pt>
                <c:pt idx="396">
                  <c:v>0.48866567111115389</c:v>
                </c:pt>
                <c:pt idx="397">
                  <c:v>0.48962802242742404</c:v>
                </c:pt>
                <c:pt idx="398">
                  <c:v>0.4905961483761781</c:v>
                </c:pt>
                <c:pt idx="399">
                  <c:v>0.49156907227581031</c:v>
                </c:pt>
                <c:pt idx="400">
                  <c:v>0.49254580449278196</c:v>
                </c:pt>
                <c:pt idx="401">
                  <c:v>0.49352534373863904</c:v>
                </c:pt>
                <c:pt idx="402">
                  <c:v>0.49450667840015733</c:v>
                </c:pt>
                <c:pt idx="403">
                  <c:v>0.4954887878984911</c:v>
                </c:pt>
                <c:pt idx="404">
                  <c:v>0.49647064407325314</c:v>
                </c:pt>
                <c:pt idx="405">
                  <c:v>0.49745121258756114</c:v>
                </c:pt>
                <c:pt idx="406">
                  <c:v>0.49842945435015706</c:v>
                </c:pt>
                <c:pt idx="407">
                  <c:v>0.49940432695083464</c:v>
                </c:pt>
                <c:pt idx="408">
                  <c:v>0.50037478610552966</c:v>
                </c:pt>
                <c:pt idx="409">
                  <c:v>0.50133978710754923</c:v>
                </c:pt>
                <c:pt idx="410">
                  <c:v>0.50229828628156503</c:v>
                </c:pt>
                <c:pt idx="411">
                  <c:v>0.50324924243712432</c:v>
                </c:pt>
                <c:pt idx="412">
                  <c:v>0.50419161831858117</c:v>
                </c:pt>
                <c:pt idx="413">
                  <c:v>0.50512438204849519</c:v>
                </c:pt>
                <c:pt idx="414">
                  <c:v>0.50604650856168232</c:v>
                </c:pt>
                <c:pt idx="415">
                  <c:v>0.50695698102725517</c:v>
                </c:pt>
                <c:pt idx="416">
                  <c:v>0.50785479225611552</c:v>
                </c:pt>
                <c:pt idx="417">
                  <c:v>0.50873894609151449</c:v>
                </c:pt>
                <c:pt idx="418">
                  <c:v>0.50960845878041505</c:v>
                </c:pt>
                <c:pt idx="419">
                  <c:v>0.51046236032352743</c:v>
                </c:pt>
                <c:pt idx="420">
                  <c:v>0.51129969580201562</c:v>
                </c:pt>
                <c:pt idx="421">
                  <c:v>0.51211952667897465</c:v>
                </c:pt>
                <c:pt idx="422">
                  <c:v>0.51292093207391931</c:v>
                </c:pt>
                <c:pt idx="423">
                  <c:v>0.5137030100086083</c:v>
                </c:pt>
                <c:pt idx="424">
                  <c:v>0.51446487862264534</c:v>
                </c:pt>
                <c:pt idx="425">
                  <c:v>0.51520567735739375</c:v>
                </c:pt>
                <c:pt idx="426">
                  <c:v>0.51592456810683418</c:v>
                </c:pt>
                <c:pt idx="427">
                  <c:v>0.51662073633407979</c:v>
                </c:pt>
                <c:pt idx="428">
                  <c:v>0.51729339215235448</c:v>
                </c:pt>
                <c:pt idx="429">
                  <c:v>0.51794177136931052</c:v>
                </c:pt>
                <c:pt idx="430">
                  <c:v>0.51856513649364189</c:v>
                </c:pt>
                <c:pt idx="431">
                  <c:v>0.51916277770301633</c:v>
                </c:pt>
                <c:pt idx="432">
                  <c:v>0.51973401377241624</c:v>
                </c:pt>
                <c:pt idx="433">
                  <c:v>0.52027819296205247</c:v>
                </c:pt>
                <c:pt idx="434">
                  <c:v>0.52079469386404309</c:v>
                </c:pt>
                <c:pt idx="435">
                  <c:v>0.52128292620715511</c:v>
                </c:pt>
                <c:pt idx="436">
                  <c:v>0.5217423316189076</c:v>
                </c:pt>
                <c:pt idx="437">
                  <c:v>0.52217238434442637</c:v>
                </c:pt>
                <c:pt idx="438">
                  <c:v>0.52257259192146854</c:v>
                </c:pt>
                <c:pt idx="439">
                  <c:v>0.52294249581108299</c:v>
                </c:pt>
                <c:pt idx="440">
                  <c:v>0.52328167198342523</c:v>
                </c:pt>
                <c:pt idx="441">
                  <c:v>0.52358973145827925</c:v>
                </c:pt>
                <c:pt idx="442">
                  <c:v>0.52386632079988593</c:v>
                </c:pt>
                <c:pt idx="443">
                  <c:v>0.52411112256571191</c:v>
                </c:pt>
                <c:pt idx="444">
                  <c:v>0.52432385570883067</c:v>
                </c:pt>
                <c:pt idx="445">
                  <c:v>0.52450427593363846</c:v>
                </c:pt>
                <c:pt idx="446">
                  <c:v>0.52465217600463798</c:v>
                </c:pt>
                <c:pt idx="447">
                  <c:v>0.52476738600808692</c:v>
                </c:pt>
                <c:pt idx="448">
                  <c:v>0.52484977356631102</c:v>
                </c:pt>
                <c:pt idx="449">
                  <c:v>0.52489924400455579</c:v>
                </c:pt>
                <c:pt idx="450">
                  <c:v>0.52491574047024248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40736"/>
        <c:axId val="129193472"/>
      </c:scatterChart>
      <c:valAx>
        <c:axId val="128740736"/>
        <c:scaling>
          <c:orientation val="minMax"/>
          <c:max val="2.5000000000000005E-3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in seconds</a:t>
                </a:r>
                <a:endParaRPr lang="en-US"/>
              </a:p>
            </c:rich>
          </c:tx>
          <c:layout/>
          <c:overlay val="0"/>
        </c:title>
        <c:numFmt formatCode="0.0000" sourceLinked="0"/>
        <c:majorTickMark val="out"/>
        <c:minorTickMark val="none"/>
        <c:tickLblPos val="nextTo"/>
        <c:crossAx val="129193472"/>
        <c:crosses val="autoZero"/>
        <c:crossBetween val="midCat"/>
      </c:valAx>
      <c:valAx>
        <c:axId val="129193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8740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38919</xdr:colOff>
      <xdr:row>55</xdr:row>
      <xdr:rowOff>112663</xdr:rowOff>
    </xdr:from>
    <xdr:to>
      <xdr:col>17</xdr:col>
      <xdr:colOff>594032</xdr:colOff>
      <xdr:row>74</xdr:row>
      <xdr:rowOff>86239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450645</xdr:colOff>
      <xdr:row>47</xdr:row>
      <xdr:rowOff>163871</xdr:rowOff>
    </xdr:from>
    <xdr:to>
      <xdr:col>26</xdr:col>
      <xdr:colOff>555420</xdr:colOff>
      <xdr:row>63</xdr:row>
      <xdr:rowOff>16898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6774" y="9309919"/>
          <a:ext cx="5020904" cy="2966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245806</xdr:colOff>
      <xdr:row>66</xdr:row>
      <xdr:rowOff>153629</xdr:rowOff>
    </xdr:from>
    <xdr:to>
      <xdr:col>26</xdr:col>
      <xdr:colOff>417256</xdr:colOff>
      <xdr:row>84</xdr:row>
      <xdr:rowOff>25707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1935" y="12607823"/>
          <a:ext cx="5087579" cy="33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1"/>
  <sheetViews>
    <sheetView tabSelected="1" topLeftCell="F97" zoomScaleNormal="100" workbookViewId="0">
      <selection activeCell="V128" sqref="V128"/>
    </sheetView>
  </sheetViews>
  <sheetFormatPr defaultRowHeight="15" x14ac:dyDescent="0.25"/>
  <cols>
    <col min="1" max="1" width="11.28515625" customWidth="1"/>
    <col min="2" max="2" width="11" bestFit="1" customWidth="1"/>
    <col min="3" max="3" width="9.42578125" customWidth="1"/>
  </cols>
  <sheetData>
    <row r="1" spans="1:20" x14ac:dyDescent="0.25">
      <c r="A1" s="1" t="s">
        <v>222</v>
      </c>
      <c r="J1" s="2" t="s">
        <v>191</v>
      </c>
      <c r="S1" s="2" t="s">
        <v>138</v>
      </c>
    </row>
    <row r="2" spans="1:20" x14ac:dyDescent="0.25">
      <c r="A2" s="12" t="s">
        <v>223</v>
      </c>
      <c r="D2" t="s">
        <v>94</v>
      </c>
      <c r="I2" t="s">
        <v>241</v>
      </c>
      <c r="J2" t="s">
        <v>155</v>
      </c>
      <c r="S2" s="28" t="s">
        <v>181</v>
      </c>
      <c r="T2" t="s">
        <v>136</v>
      </c>
    </row>
    <row r="3" spans="1:20" x14ac:dyDescent="0.25">
      <c r="J3" t="s">
        <v>156</v>
      </c>
      <c r="S3" s="28" t="s">
        <v>181</v>
      </c>
      <c r="T3" t="s">
        <v>137</v>
      </c>
    </row>
    <row r="4" spans="1:20" x14ac:dyDescent="0.25">
      <c r="A4" t="s">
        <v>106</v>
      </c>
      <c r="J4" s="28" t="s">
        <v>181</v>
      </c>
      <c r="K4" t="s">
        <v>170</v>
      </c>
      <c r="S4" s="28" t="s">
        <v>181</v>
      </c>
      <c r="T4" t="s">
        <v>144</v>
      </c>
    </row>
    <row r="5" spans="1:20" x14ac:dyDescent="0.25">
      <c r="A5" t="s">
        <v>55</v>
      </c>
      <c r="J5" s="28" t="s">
        <v>181</v>
      </c>
      <c r="K5" t="s">
        <v>171</v>
      </c>
      <c r="S5" s="28" t="s">
        <v>181</v>
      </c>
      <c r="T5" t="s">
        <v>145</v>
      </c>
    </row>
    <row r="6" spans="1:20" x14ac:dyDescent="0.25">
      <c r="A6" t="s">
        <v>56</v>
      </c>
      <c r="J6" s="28" t="s">
        <v>181</v>
      </c>
      <c r="K6" t="s">
        <v>157</v>
      </c>
    </row>
    <row r="7" spans="1:20" x14ac:dyDescent="0.25">
      <c r="A7" t="s">
        <v>57</v>
      </c>
      <c r="J7" s="28" t="s">
        <v>181</v>
      </c>
      <c r="K7" t="s">
        <v>158</v>
      </c>
      <c r="S7" s="2" t="s">
        <v>113</v>
      </c>
    </row>
    <row r="8" spans="1:20" x14ac:dyDescent="0.25">
      <c r="A8" t="s">
        <v>58</v>
      </c>
      <c r="J8" s="28" t="s">
        <v>181</v>
      </c>
      <c r="K8" t="s">
        <v>173</v>
      </c>
      <c r="S8" s="28" t="s">
        <v>181</v>
      </c>
      <c r="T8" t="s">
        <v>139</v>
      </c>
    </row>
    <row r="9" spans="1:20" x14ac:dyDescent="0.25">
      <c r="A9" t="s">
        <v>92</v>
      </c>
      <c r="J9" s="28" t="s">
        <v>181</v>
      </c>
      <c r="K9" t="s">
        <v>159</v>
      </c>
      <c r="S9" s="28" t="s">
        <v>181</v>
      </c>
      <c r="T9" t="s">
        <v>140</v>
      </c>
    </row>
    <row r="10" spans="1:20" x14ac:dyDescent="0.25">
      <c r="J10" s="28" t="s">
        <v>181</v>
      </c>
      <c r="K10" t="s">
        <v>160</v>
      </c>
      <c r="S10" s="28" t="s">
        <v>181</v>
      </c>
      <c r="T10" t="s">
        <v>204</v>
      </c>
    </row>
    <row r="11" spans="1:20" x14ac:dyDescent="0.25">
      <c r="A11" t="s">
        <v>93</v>
      </c>
      <c r="J11" s="28" t="s">
        <v>181</v>
      </c>
      <c r="K11" t="s">
        <v>161</v>
      </c>
      <c r="S11" s="28" t="s">
        <v>181</v>
      </c>
      <c r="T11" t="s">
        <v>141</v>
      </c>
    </row>
    <row r="12" spans="1:20" x14ac:dyDescent="0.25">
      <c r="A12" t="s">
        <v>205</v>
      </c>
      <c r="J12" s="28" t="s">
        <v>181</v>
      </c>
      <c r="K12" t="s">
        <v>162</v>
      </c>
      <c r="S12" s="28" t="s">
        <v>181</v>
      </c>
      <c r="T12" t="s">
        <v>210</v>
      </c>
    </row>
    <row r="13" spans="1:20" x14ac:dyDescent="0.25">
      <c r="J13" s="28" t="s">
        <v>181</v>
      </c>
      <c r="K13" t="s">
        <v>169</v>
      </c>
    </row>
    <row r="14" spans="1:20" x14ac:dyDescent="0.25">
      <c r="A14" s="21" t="s">
        <v>59</v>
      </c>
      <c r="B14" s="22"/>
      <c r="C14" s="22"/>
      <c r="D14" s="22"/>
      <c r="E14" s="22"/>
      <c r="F14" s="22"/>
      <c r="G14" s="22"/>
      <c r="H14" s="22"/>
      <c r="I14" s="22"/>
      <c r="J14" s="28" t="s">
        <v>181</v>
      </c>
      <c r="K14" t="s">
        <v>209</v>
      </c>
      <c r="S14" s="2" t="s">
        <v>190</v>
      </c>
    </row>
    <row r="15" spans="1:20" x14ac:dyDescent="0.25">
      <c r="A15" s="41" t="s">
        <v>87</v>
      </c>
      <c r="B15" s="30"/>
      <c r="C15" s="30"/>
      <c r="D15" s="30"/>
      <c r="E15" s="30"/>
      <c r="F15" s="30"/>
      <c r="G15" s="30"/>
      <c r="H15" s="30"/>
      <c r="I15" s="30"/>
      <c r="J15" s="28" t="s">
        <v>181</v>
      </c>
      <c r="K15" t="s">
        <v>212</v>
      </c>
      <c r="S15" t="s">
        <v>147</v>
      </c>
    </row>
    <row r="16" spans="1:20" x14ac:dyDescent="0.25">
      <c r="A16" s="29" t="s">
        <v>96</v>
      </c>
      <c r="J16" t="s">
        <v>163</v>
      </c>
      <c r="S16" t="s">
        <v>148</v>
      </c>
    </row>
    <row r="17" spans="1:20" x14ac:dyDescent="0.25">
      <c r="A17" t="s">
        <v>213</v>
      </c>
      <c r="J17" t="s">
        <v>164</v>
      </c>
      <c r="S17" t="s">
        <v>149</v>
      </c>
    </row>
    <row r="18" spans="1:20" x14ac:dyDescent="0.25">
      <c r="A18" t="s">
        <v>172</v>
      </c>
      <c r="J18" t="s">
        <v>165</v>
      </c>
      <c r="S18" t="s">
        <v>150</v>
      </c>
    </row>
    <row r="19" spans="1:20" x14ac:dyDescent="0.25">
      <c r="A19" s="1"/>
      <c r="J19" t="s">
        <v>166</v>
      </c>
      <c r="S19" t="s">
        <v>151</v>
      </c>
    </row>
    <row r="20" spans="1:20" x14ac:dyDescent="0.25">
      <c r="A20" s="21" t="s">
        <v>100</v>
      </c>
      <c r="B20" s="22"/>
      <c r="C20" s="22"/>
      <c r="D20" s="22"/>
      <c r="E20" s="22"/>
      <c r="F20" s="22"/>
      <c r="G20" s="22"/>
      <c r="H20" s="22"/>
      <c r="I20" s="22"/>
      <c r="J20" t="s">
        <v>167</v>
      </c>
      <c r="S20" t="s">
        <v>152</v>
      </c>
    </row>
    <row r="21" spans="1:20" x14ac:dyDescent="0.25">
      <c r="B21" s="20">
        <v>1.3806488E-23</v>
      </c>
      <c r="C21" t="s">
        <v>25</v>
      </c>
      <c r="J21" t="s">
        <v>168</v>
      </c>
      <c r="S21" t="s">
        <v>153</v>
      </c>
    </row>
    <row r="22" spans="1:20" x14ac:dyDescent="0.25">
      <c r="B22" s="20">
        <v>1.6021765699999999E-19</v>
      </c>
      <c r="C22" t="s">
        <v>27</v>
      </c>
      <c r="J22" s="21" t="s">
        <v>146</v>
      </c>
      <c r="K22" s="22"/>
      <c r="L22" s="22"/>
      <c r="M22" s="22"/>
      <c r="N22" s="22"/>
      <c r="O22" s="22"/>
      <c r="P22" s="22"/>
      <c r="Q22" s="22"/>
      <c r="R22" s="22"/>
    </row>
    <row r="23" spans="1:20" x14ac:dyDescent="0.25">
      <c r="B23" s="38">
        <v>1</v>
      </c>
      <c r="C23" t="s">
        <v>107</v>
      </c>
      <c r="J23" t="s">
        <v>114</v>
      </c>
      <c r="S23" s="2" t="s">
        <v>184</v>
      </c>
    </row>
    <row r="24" spans="1:20" x14ac:dyDescent="0.25">
      <c r="B24" s="38">
        <v>1.24</v>
      </c>
      <c r="C24" t="s">
        <v>29</v>
      </c>
      <c r="J24" t="s">
        <v>115</v>
      </c>
      <c r="S24" s="11">
        <v>1</v>
      </c>
      <c r="T24" t="s">
        <v>203</v>
      </c>
    </row>
    <row r="25" spans="1:20" x14ac:dyDescent="0.25">
      <c r="A25" s="21" t="s">
        <v>211</v>
      </c>
      <c r="B25" s="22"/>
      <c r="C25" s="22"/>
      <c r="D25" s="22"/>
      <c r="E25" s="22"/>
      <c r="F25" s="22"/>
      <c r="G25" s="22"/>
      <c r="H25" s="22"/>
      <c r="I25" s="22"/>
      <c r="S25" s="11">
        <v>2</v>
      </c>
      <c r="T25" t="s">
        <v>196</v>
      </c>
    </row>
    <row r="26" spans="1:20" x14ac:dyDescent="0.25">
      <c r="A26" s="38">
        <v>0.67</v>
      </c>
      <c r="B26" t="s">
        <v>101</v>
      </c>
      <c r="J26" t="s">
        <v>116</v>
      </c>
      <c r="S26" s="11">
        <v>3</v>
      </c>
      <c r="T26" t="s">
        <v>154</v>
      </c>
    </row>
    <row r="27" spans="1:20" x14ac:dyDescent="0.25">
      <c r="A27" s="18">
        <v>1E-3</v>
      </c>
      <c r="B27" t="s">
        <v>102</v>
      </c>
      <c r="J27" t="s">
        <v>117</v>
      </c>
      <c r="S27" s="11">
        <v>4</v>
      </c>
      <c r="T27" t="s">
        <v>108</v>
      </c>
    </row>
    <row r="28" spans="1:20" x14ac:dyDescent="0.25">
      <c r="A28" s="18">
        <v>25</v>
      </c>
      <c r="B28" t="s">
        <v>31</v>
      </c>
      <c r="J28" t="s">
        <v>219</v>
      </c>
      <c r="S28" s="11">
        <v>5</v>
      </c>
      <c r="T28" t="s">
        <v>214</v>
      </c>
    </row>
    <row r="29" spans="1:20" x14ac:dyDescent="0.25">
      <c r="A29" s="21" t="s">
        <v>30</v>
      </c>
      <c r="B29" s="22"/>
      <c r="C29" s="22"/>
      <c r="D29" s="22"/>
      <c r="E29" s="22"/>
      <c r="F29" s="22"/>
      <c r="G29" s="22"/>
      <c r="H29" s="22"/>
      <c r="I29" s="22"/>
      <c r="J29" t="s">
        <v>220</v>
      </c>
      <c r="S29" s="11">
        <v>6</v>
      </c>
      <c r="T29" t="s">
        <v>215</v>
      </c>
    </row>
    <row r="30" spans="1:20" x14ac:dyDescent="0.25">
      <c r="B30">
        <f>A28+273.15</f>
        <v>298.14999999999998</v>
      </c>
      <c r="C30" t="s">
        <v>28</v>
      </c>
      <c r="S30" s="11">
        <v>7</v>
      </c>
      <c r="T30" t="s">
        <v>109</v>
      </c>
    </row>
    <row r="31" spans="1:20" x14ac:dyDescent="0.25">
      <c r="B31" s="13">
        <f>B21*B30/B22</f>
        <v>2.569257642558086E-2</v>
      </c>
      <c r="C31" t="s">
        <v>26</v>
      </c>
      <c r="J31" t="s">
        <v>244</v>
      </c>
      <c r="S31" s="11">
        <v>8</v>
      </c>
      <c r="T31" t="s">
        <v>110</v>
      </c>
    </row>
    <row r="32" spans="1:20" x14ac:dyDescent="0.25">
      <c r="B32" s="14">
        <f>A27/(EXP(A26/(B23*B31))-1)</f>
        <v>4.7277507816859979E-15</v>
      </c>
      <c r="C32" t="s">
        <v>118</v>
      </c>
      <c r="J32" t="s">
        <v>246</v>
      </c>
    </row>
    <row r="33" spans="1:20" x14ac:dyDescent="0.25">
      <c r="B33" s="27">
        <f>B32/EXP(-B24/(B23*B31))</f>
        <v>4315144.6797395283</v>
      </c>
      <c r="C33" t="s">
        <v>103</v>
      </c>
      <c r="J33" t="s">
        <v>245</v>
      </c>
      <c r="S33" s="2" t="s">
        <v>185</v>
      </c>
    </row>
    <row r="34" spans="1:20" x14ac:dyDescent="0.25">
      <c r="A34" s="21" t="s">
        <v>33</v>
      </c>
      <c r="B34" s="22"/>
      <c r="C34" s="22"/>
      <c r="D34" s="22"/>
      <c r="E34" s="22"/>
      <c r="F34" s="22"/>
      <c r="G34" s="22"/>
      <c r="H34" s="22"/>
      <c r="I34" s="22"/>
      <c r="S34" s="28" t="s">
        <v>181</v>
      </c>
      <c r="T34" t="s">
        <v>178</v>
      </c>
    </row>
    <row r="35" spans="1:20" x14ac:dyDescent="0.25">
      <c r="B35">
        <f>A28+1</f>
        <v>26</v>
      </c>
      <c r="C35" t="s">
        <v>95</v>
      </c>
      <c r="J35" t="s">
        <v>119</v>
      </c>
      <c r="T35" t="s">
        <v>179</v>
      </c>
    </row>
    <row r="36" spans="1:20" x14ac:dyDescent="0.25">
      <c r="B36">
        <f>B35+273.15</f>
        <v>299.14999999999998</v>
      </c>
      <c r="C36" t="s">
        <v>32</v>
      </c>
      <c r="J36" t="s">
        <v>120</v>
      </c>
    </row>
    <row r="37" spans="1:20" x14ac:dyDescent="0.25">
      <c r="B37" s="13">
        <f>B21*B36/B22</f>
        <v>2.5778749749161542E-2</v>
      </c>
      <c r="C37" t="s">
        <v>207</v>
      </c>
      <c r="J37" t="s">
        <v>121</v>
      </c>
      <c r="S37" s="28" t="s">
        <v>181</v>
      </c>
      <c r="T37" t="s">
        <v>180</v>
      </c>
    </row>
    <row r="38" spans="1:20" x14ac:dyDescent="0.25">
      <c r="B38" s="13">
        <f>LN(A27/(B33*EXP(-B24/(B23*B37)))+1)*B23*B37</f>
        <v>0.66808821063225354</v>
      </c>
      <c r="C38" t="s">
        <v>208</v>
      </c>
      <c r="J38" t="s">
        <v>122</v>
      </c>
      <c r="T38" t="s">
        <v>182</v>
      </c>
    </row>
    <row r="39" spans="1:20" x14ac:dyDescent="0.25">
      <c r="B39" s="17">
        <f>(B38-A26)/(B35-A28)</f>
        <v>-1.911789367746497E-3</v>
      </c>
      <c r="C39" s="1" t="s">
        <v>1</v>
      </c>
      <c r="D39" t="s">
        <v>143</v>
      </c>
      <c r="J39" t="s">
        <v>123</v>
      </c>
    </row>
    <row r="40" spans="1:20" x14ac:dyDescent="0.25">
      <c r="A40" s="21" t="s">
        <v>34</v>
      </c>
      <c r="B40" s="22"/>
      <c r="C40" s="22"/>
      <c r="D40" s="22"/>
      <c r="E40" s="22"/>
      <c r="F40" s="22"/>
      <c r="G40" s="22"/>
      <c r="H40" s="22"/>
      <c r="I40" s="22"/>
      <c r="S40" s="2" t="s">
        <v>183</v>
      </c>
    </row>
    <row r="41" spans="1:20" x14ac:dyDescent="0.25">
      <c r="A41" s="18">
        <v>100</v>
      </c>
      <c r="B41" t="s">
        <v>62</v>
      </c>
      <c r="S41" s="28" t="s">
        <v>181</v>
      </c>
      <c r="T41" t="s">
        <v>189</v>
      </c>
    </row>
    <row r="42" spans="1:20" x14ac:dyDescent="0.25">
      <c r="A42" s="18">
        <v>50</v>
      </c>
      <c r="B42" t="s">
        <v>60</v>
      </c>
      <c r="J42" t="s">
        <v>124</v>
      </c>
      <c r="T42" t="s">
        <v>197</v>
      </c>
    </row>
    <row r="43" spans="1:20" x14ac:dyDescent="0.25">
      <c r="B43" s="5">
        <f>A41*((A42+273)*0.005-0.49)</f>
        <v>112.5</v>
      </c>
      <c r="C43" t="s">
        <v>61</v>
      </c>
      <c r="J43" t="s">
        <v>125</v>
      </c>
      <c r="S43" s="28" t="s">
        <v>181</v>
      </c>
      <c r="T43" t="s">
        <v>186</v>
      </c>
    </row>
    <row r="44" spans="1:20" x14ac:dyDescent="0.25">
      <c r="B44" s="5">
        <f>B43+1</f>
        <v>113.5</v>
      </c>
      <c r="C44" t="s">
        <v>2</v>
      </c>
      <c r="S44" s="28" t="s">
        <v>181</v>
      </c>
      <c r="T44" t="s">
        <v>188</v>
      </c>
    </row>
    <row r="45" spans="1:20" x14ac:dyDescent="0.25">
      <c r="B45" s="5">
        <f>B43/B44</f>
        <v>0.99118942731277537</v>
      </c>
      <c r="C45" t="s">
        <v>3</v>
      </c>
      <c r="S45" s="28" t="s">
        <v>181</v>
      </c>
      <c r="T45" t="s">
        <v>187</v>
      </c>
    </row>
    <row r="46" spans="1:20" x14ac:dyDescent="0.25">
      <c r="A46" s="18">
        <v>0.2</v>
      </c>
      <c r="B46" t="s">
        <v>69</v>
      </c>
      <c r="J46" t="s">
        <v>126</v>
      </c>
      <c r="S46" s="28" t="s">
        <v>181</v>
      </c>
      <c r="T46" t="s">
        <v>206</v>
      </c>
    </row>
    <row r="47" spans="1:20" x14ac:dyDescent="0.25">
      <c r="J47" t="s">
        <v>127</v>
      </c>
      <c r="S47" s="28" t="s">
        <v>181</v>
      </c>
      <c r="T47" t="s">
        <v>224</v>
      </c>
    </row>
    <row r="48" spans="1:20" x14ac:dyDescent="0.25">
      <c r="A48" s="21" t="s">
        <v>192</v>
      </c>
      <c r="B48" s="22"/>
      <c r="C48" s="22"/>
      <c r="D48" s="22"/>
      <c r="E48" s="22"/>
      <c r="F48" s="22"/>
      <c r="G48" s="22"/>
      <c r="H48" s="22"/>
      <c r="I48" s="22"/>
    </row>
    <row r="49" spans="1:10" x14ac:dyDescent="0.25">
      <c r="A49" s="18">
        <v>18</v>
      </c>
      <c r="B49" t="s">
        <v>65</v>
      </c>
      <c r="I49" s="34" t="s">
        <v>232</v>
      </c>
    </row>
    <row r="50" spans="1:10" x14ac:dyDescent="0.25">
      <c r="A50" s="35">
        <v>1</v>
      </c>
      <c r="B50" t="s">
        <v>231</v>
      </c>
      <c r="I50" s="32">
        <f>IF(A50&lt;1,1,IF(A50&gt;1,2,1))</f>
        <v>1</v>
      </c>
      <c r="J50" t="s">
        <v>233</v>
      </c>
    </row>
    <row r="51" spans="1:10" x14ac:dyDescent="0.25">
      <c r="A51" s="7" t="str">
        <f>IF(I$50=1,"------&gt;","")</f>
        <v>------&gt;</v>
      </c>
      <c r="B51" s="19">
        <v>58600</v>
      </c>
      <c r="C51" t="str">
        <f>IF(I50=1,"RB1, base bias resistor to VCC","n/a for mode 2")</f>
        <v>RB1, base bias resistor to VCC</v>
      </c>
      <c r="G51" s="16">
        <f>IF(I50=1,A49*B52/(B51+B52),"")</f>
        <v>1.2401169441972797</v>
      </c>
      <c r="H51" t="str">
        <f>IF(I50=1,"VBB","")</f>
        <v>VBB</v>
      </c>
      <c r="J51" t="s">
        <v>239</v>
      </c>
    </row>
    <row r="52" spans="1:10" x14ac:dyDescent="0.25">
      <c r="A52" s="7" t="str">
        <f t="shared" ref="A52" si="0">IF(I$50=1,"------&gt;","")</f>
        <v>------&gt;</v>
      </c>
      <c r="B52" s="19">
        <v>4336</v>
      </c>
      <c r="C52" t="str">
        <f>IF(I50=1,"RB2, base bias resistor to ground","n/a for mode 2")</f>
        <v>RB2, base bias resistor to ground</v>
      </c>
      <c r="G52" s="15">
        <f>IF(I50=1,B51*B52/(B51+B52),"")</f>
        <v>4037.2696072200329</v>
      </c>
      <c r="H52" t="str">
        <f>IF(I50=1,"RB","")</f>
        <v>RB</v>
      </c>
    </row>
    <row r="53" spans="1:10" x14ac:dyDescent="0.25">
      <c r="A53" s="7" t="str">
        <f>IF(I$50=1,"","------&gt;")</f>
        <v/>
      </c>
      <c r="B53" s="36">
        <v>1.3</v>
      </c>
      <c r="C53" t="str">
        <f>IF(I50=1,"n/a for mode 1","VBB")</f>
        <v>n/a for mode 1</v>
      </c>
      <c r="F53" s="15"/>
      <c r="G53" s="15" t="str">
        <f>IF(I50=1,"",B54*A49/B53)</f>
        <v/>
      </c>
      <c r="H53" t="str">
        <f>IF(I50=1,"","RB1")</f>
        <v/>
      </c>
      <c r="J53" t="s">
        <v>234</v>
      </c>
    </row>
    <row r="54" spans="1:10" x14ac:dyDescent="0.25">
      <c r="A54" s="7" t="str">
        <f>IF(I$50=1,"","------&gt;")</f>
        <v/>
      </c>
      <c r="B54" s="19">
        <v>2700</v>
      </c>
      <c r="C54" t="str">
        <f>IF(I50=1,"n/a for mode 1","RB")</f>
        <v>n/a for mode 1</v>
      </c>
      <c r="F54" s="15"/>
      <c r="G54" s="15" t="str">
        <f>IF(I50=1,"",G53/(A49/B53-1))</f>
        <v/>
      </c>
      <c r="H54" t="str">
        <f>IF(I50=1,"","RB2")</f>
        <v/>
      </c>
      <c r="J54" t="s">
        <v>236</v>
      </c>
    </row>
    <row r="55" spans="1:10" x14ac:dyDescent="0.25">
      <c r="A55" s="19">
        <v>4700</v>
      </c>
      <c r="B55" t="s">
        <v>193</v>
      </c>
      <c r="F55" s="31">
        <f>B69/A56</f>
        <v>22.429275595666848</v>
      </c>
      <c r="G55" s="33" t="s">
        <v>240</v>
      </c>
    </row>
    <row r="56" spans="1:10" x14ac:dyDescent="0.25">
      <c r="A56" s="39">
        <v>180</v>
      </c>
      <c r="B56" t="s">
        <v>64</v>
      </c>
    </row>
    <row r="57" spans="1:10" x14ac:dyDescent="0.25">
      <c r="A57" s="19">
        <v>10000</v>
      </c>
      <c r="B57" t="s">
        <v>194</v>
      </c>
    </row>
    <row r="58" spans="1:10" x14ac:dyDescent="0.25">
      <c r="A58" s="19">
        <v>37</v>
      </c>
      <c r="B58" t="s">
        <v>195</v>
      </c>
    </row>
    <row r="59" spans="1:10" x14ac:dyDescent="0.25">
      <c r="A59" s="21" t="s">
        <v>235</v>
      </c>
      <c r="B59" s="22"/>
      <c r="C59" s="22"/>
      <c r="D59" s="22"/>
      <c r="E59" s="22"/>
      <c r="F59" s="22"/>
      <c r="G59" s="22"/>
      <c r="H59" s="22"/>
      <c r="I59" s="22"/>
    </row>
    <row r="60" spans="1:10" x14ac:dyDescent="0.25">
      <c r="A60" s="18">
        <v>0.03</v>
      </c>
      <c r="B60" t="s">
        <v>174</v>
      </c>
    </row>
    <row r="61" spans="1:10" x14ac:dyDescent="0.25">
      <c r="A61" s="19">
        <v>50</v>
      </c>
      <c r="B61" t="s">
        <v>63</v>
      </c>
    </row>
    <row r="62" spans="1:10" x14ac:dyDescent="0.25">
      <c r="A62" s="21" t="s">
        <v>70</v>
      </c>
      <c r="B62" s="22"/>
      <c r="C62" s="22"/>
      <c r="D62" s="22"/>
      <c r="E62" s="22"/>
      <c r="F62" s="22"/>
      <c r="G62" s="22"/>
      <c r="H62" s="22"/>
      <c r="I62" s="22"/>
    </row>
    <row r="63" spans="1:10" x14ac:dyDescent="0.25">
      <c r="B63" s="13">
        <f>B21*(A42+273.15)/B22</f>
        <v>2.7846909515097953E-2</v>
      </c>
      <c r="C63" t="s">
        <v>8</v>
      </c>
    </row>
    <row r="64" spans="1:10" x14ac:dyDescent="0.25">
      <c r="A64" s="37"/>
      <c r="B64" s="13">
        <f>B23*B63</f>
        <v>2.7846909515097953E-2</v>
      </c>
      <c r="C64" t="s">
        <v>35</v>
      </c>
    </row>
    <row r="65" spans="1:10" x14ac:dyDescent="0.25">
      <c r="B65" s="14">
        <f>B33*EXP(-B24/B64)</f>
        <v>1.9779664686526092E-13</v>
      </c>
      <c r="C65" t="s">
        <v>36</v>
      </c>
      <c r="H65" s="5"/>
    </row>
    <row r="66" spans="1:10" x14ac:dyDescent="0.25">
      <c r="B66" s="14">
        <f>B65/B64</f>
        <v>7.1030017445210619E-12</v>
      </c>
      <c r="C66" t="s">
        <v>48</v>
      </c>
      <c r="H66" s="5"/>
    </row>
    <row r="67" spans="1:10" x14ac:dyDescent="0.25">
      <c r="A67" s="21" t="s">
        <v>71</v>
      </c>
      <c r="B67" s="23"/>
      <c r="C67" s="22"/>
      <c r="D67" s="22"/>
      <c r="E67" s="22"/>
      <c r="F67" s="22"/>
      <c r="G67" s="22"/>
      <c r="H67" s="24"/>
      <c r="I67" s="22"/>
    </row>
    <row r="68" spans="1:10" x14ac:dyDescent="0.25">
      <c r="B68" s="16">
        <f>IF(I50=1,G51,B53)</f>
        <v>1.2401169441972797</v>
      </c>
      <c r="C68" s="1" t="s">
        <v>237</v>
      </c>
    </row>
    <row r="69" spans="1:10" x14ac:dyDescent="0.25">
      <c r="B69" s="15">
        <f>IF(I50=1,G52,B54)</f>
        <v>4037.2696072200329</v>
      </c>
      <c r="C69" s="1" t="s">
        <v>238</v>
      </c>
    </row>
    <row r="70" spans="1:10" x14ac:dyDescent="0.25">
      <c r="B70" s="5">
        <f>B69/B44+A56</f>
        <v>215.57065733233509</v>
      </c>
      <c r="C70" t="s">
        <v>83</v>
      </c>
      <c r="F70" s="5"/>
    </row>
    <row r="71" spans="1:10" x14ac:dyDescent="0.25">
      <c r="B71" s="5" t="s">
        <v>73</v>
      </c>
      <c r="F71" s="5"/>
    </row>
    <row r="72" spans="1:10" x14ac:dyDescent="0.25">
      <c r="A72" s="7" t="s">
        <v>38</v>
      </c>
      <c r="B72" s="2">
        <v>1</v>
      </c>
      <c r="C72" s="2">
        <f>B72+1</f>
        <v>2</v>
      </c>
      <c r="D72" s="2">
        <f t="shared" ref="D72:I72" si="1">C72+1</f>
        <v>3</v>
      </c>
      <c r="E72" s="2">
        <f t="shared" si="1"/>
        <v>4</v>
      </c>
      <c r="F72" s="2">
        <f t="shared" si="1"/>
        <v>5</v>
      </c>
      <c r="G72" s="2">
        <f t="shared" si="1"/>
        <v>6</v>
      </c>
      <c r="H72" s="2">
        <f t="shared" si="1"/>
        <v>7</v>
      </c>
      <c r="I72" s="2">
        <f t="shared" si="1"/>
        <v>8</v>
      </c>
      <c r="J72" s="2"/>
    </row>
    <row r="73" spans="1:10" x14ac:dyDescent="0.25">
      <c r="A73" s="7" t="s">
        <v>37</v>
      </c>
      <c r="B73" s="5">
        <f>B64*LN((B68/B70)/B65-1)</f>
        <v>0.6709282301284154</v>
      </c>
      <c r="C73" s="5">
        <f t="shared" ref="C73:I73" si="2">B73-($B$65*(EXP(B73/$B$64)-1)-$B$68/$B$70+B73/$B$70)/(($B$65/$B$64)*EXP(B73/$B$64)+1/$B$70)</f>
        <v>0.65619336394192052</v>
      </c>
      <c r="D73" s="5">
        <f t="shared" si="2"/>
        <v>0.65080897647221336</v>
      </c>
      <c r="E73" s="5">
        <f t="shared" si="2"/>
        <v>0.65024239715854393</v>
      </c>
      <c r="F73" s="5">
        <f t="shared" si="2"/>
        <v>0.65023681783778975</v>
      </c>
      <c r="G73" s="5">
        <f t="shared" si="2"/>
        <v>0.65023681730398697</v>
      </c>
      <c r="H73" s="5">
        <f t="shared" si="2"/>
        <v>0.65023681730398697</v>
      </c>
      <c r="I73" s="8">
        <f t="shared" si="2"/>
        <v>0.65023681730398697</v>
      </c>
    </row>
    <row r="74" spans="1:10" x14ac:dyDescent="0.25">
      <c r="A74" s="21" t="s">
        <v>72</v>
      </c>
      <c r="B74" s="25"/>
      <c r="C74" s="25"/>
      <c r="D74" s="25"/>
      <c r="E74" s="25"/>
      <c r="F74" s="25"/>
      <c r="G74" s="25"/>
      <c r="H74" s="25"/>
      <c r="I74" s="22"/>
      <c r="J74" s="9"/>
    </row>
    <row r="75" spans="1:10" x14ac:dyDescent="0.25">
      <c r="B75" s="16">
        <f>I73</f>
        <v>0.65023681730398697</v>
      </c>
      <c r="C75" s="1" t="s">
        <v>88</v>
      </c>
    </row>
    <row r="76" spans="1:10" x14ac:dyDescent="0.25">
      <c r="A76" s="10"/>
      <c r="B76" s="16">
        <f>D76*A56</f>
        <v>0.4925458044927814</v>
      </c>
      <c r="C76" s="1" t="s">
        <v>7</v>
      </c>
      <c r="D76" s="17">
        <f>($B$68-B75)/($A$56+$B$69/$B$44)</f>
        <v>2.7363655805154523E-3</v>
      </c>
      <c r="E76" s="1" t="s">
        <v>5</v>
      </c>
      <c r="J76" t="s">
        <v>128</v>
      </c>
    </row>
    <row r="77" spans="1:10" x14ac:dyDescent="0.25">
      <c r="B77" s="16">
        <f>A49-D77*A55</f>
        <v>5.2523938264533445</v>
      </c>
      <c r="C77" s="1" t="s">
        <v>104</v>
      </c>
      <c r="D77" s="17">
        <f>B45*D76</f>
        <v>2.7122566326695011E-3</v>
      </c>
      <c r="E77" s="1" t="s">
        <v>23</v>
      </c>
      <c r="F77" s="16">
        <f>IF(B77&lt;(B76+A46), B76+A46,B77)</f>
        <v>5.2523938264533445</v>
      </c>
      <c r="G77" s="1" t="s">
        <v>105</v>
      </c>
      <c r="J77" t="s">
        <v>129</v>
      </c>
    </row>
    <row r="78" spans="1:10" x14ac:dyDescent="0.25">
      <c r="B78" s="16">
        <f>B68-D78*B69</f>
        <v>1.1427826217967683</v>
      </c>
      <c r="C78" s="1" t="s">
        <v>6</v>
      </c>
      <c r="D78" s="17">
        <f>D77/B43</f>
        <v>2.4108947845951121E-5</v>
      </c>
      <c r="E78" s="1" t="s">
        <v>24</v>
      </c>
      <c r="J78" t="s">
        <v>130</v>
      </c>
    </row>
    <row r="79" spans="1:10" x14ac:dyDescent="0.25">
      <c r="A79" s="26" t="str">
        <f>IF(B77&lt;B76,"Note: Transistor biased to voltage saturation.  Simulation representative but not exact.","Bias in active region.")</f>
        <v>Bias in active region.</v>
      </c>
    </row>
    <row r="80" spans="1:10" x14ac:dyDescent="0.25">
      <c r="A80" s="21" t="s">
        <v>74</v>
      </c>
      <c r="B80" s="22"/>
      <c r="C80" s="22"/>
      <c r="D80" s="22"/>
      <c r="E80" s="22"/>
      <c r="F80" s="22"/>
      <c r="G80" s="22"/>
      <c r="H80" s="22"/>
      <c r="I80" s="22"/>
    </row>
    <row r="81" spans="1:10" x14ac:dyDescent="0.25">
      <c r="B81" s="16">
        <f>B64/D76</f>
        <v>10.176604220351434</v>
      </c>
      <c r="C81" s="1" t="s">
        <v>16</v>
      </c>
      <c r="D81" t="s">
        <v>132</v>
      </c>
    </row>
    <row r="82" spans="1:10" x14ac:dyDescent="0.25">
      <c r="B82" s="6">
        <f>A61*B69/(A61+B69)</f>
        <v>49.388344728817543</v>
      </c>
      <c r="C82" t="s">
        <v>89</v>
      </c>
    </row>
    <row r="83" spans="1:10" x14ac:dyDescent="0.25">
      <c r="B83" s="5">
        <f>A56*A58/(A56+A58)</f>
        <v>30.691244239631338</v>
      </c>
      <c r="C83" t="s">
        <v>90</v>
      </c>
    </row>
    <row r="84" spans="1:10" x14ac:dyDescent="0.25">
      <c r="B84" s="6">
        <f>A55*A57/(A55+A57)</f>
        <v>3197.278911564626</v>
      </c>
      <c r="C84" t="s">
        <v>91</v>
      </c>
    </row>
    <row r="85" spans="1:10" x14ac:dyDescent="0.25">
      <c r="A85" s="21" t="s">
        <v>97</v>
      </c>
      <c r="B85" s="22"/>
      <c r="C85" s="22"/>
      <c r="D85" s="22"/>
      <c r="E85" s="22"/>
      <c r="F85" s="22"/>
      <c r="G85" s="22"/>
      <c r="H85" s="22"/>
      <c r="I85" s="22"/>
    </row>
    <row r="86" spans="1:10" x14ac:dyDescent="0.25">
      <c r="B86" s="15">
        <f>1/(1/B69+1/E86)</f>
        <v>2158.5262661759743</v>
      </c>
      <c r="C86" s="1" t="s">
        <v>39</v>
      </c>
      <c r="E86" s="15">
        <f>B44*(B81+B83)</f>
        <v>4638.5008002080449</v>
      </c>
      <c r="F86" s="1" t="s">
        <v>45</v>
      </c>
    </row>
    <row r="87" spans="1:10" x14ac:dyDescent="0.25">
      <c r="B87" s="15">
        <f>A55</f>
        <v>4700</v>
      </c>
      <c r="C87" s="1" t="s">
        <v>40</v>
      </c>
    </row>
    <row r="88" spans="1:10" x14ac:dyDescent="0.25">
      <c r="B88" s="16">
        <f>-B45*A55/(B81+B83)</f>
        <v>-113.99157244433043</v>
      </c>
      <c r="C88" s="1" t="s">
        <v>41</v>
      </c>
      <c r="J88" t="s">
        <v>221</v>
      </c>
    </row>
    <row r="89" spans="1:10" x14ac:dyDescent="0.25">
      <c r="B89" s="16">
        <f>B88*A57/(B87+A57)</f>
        <v>-77.545287377095534</v>
      </c>
      <c r="C89" s="1" t="s">
        <v>42</v>
      </c>
      <c r="J89" t="s">
        <v>131</v>
      </c>
    </row>
    <row r="90" spans="1:10" x14ac:dyDescent="0.25">
      <c r="B90" s="16">
        <f>B89^2*B86/A57</f>
        <v>1297.9804682154363</v>
      </c>
      <c r="C90" s="1" t="s">
        <v>43</v>
      </c>
      <c r="D90" s="16">
        <f>10*LOG(B90)</f>
        <v>31.132681573256143</v>
      </c>
      <c r="E90" s="1" t="s">
        <v>44</v>
      </c>
    </row>
    <row r="91" spans="1:10" x14ac:dyDescent="0.25">
      <c r="A91" t="s">
        <v>217</v>
      </c>
      <c r="G91" s="5"/>
    </row>
    <row r="92" spans="1:10" x14ac:dyDescent="0.25">
      <c r="B92" s="16">
        <f>V129</f>
        <v>2.2708541561909099</v>
      </c>
      <c r="C92" s="1" t="s">
        <v>78</v>
      </c>
      <c r="D92" s="5"/>
      <c r="J92" t="s">
        <v>133</v>
      </c>
    </row>
    <row r="93" spans="1:10" x14ac:dyDescent="0.25">
      <c r="B93" s="27">
        <f>B92^2/A57</f>
        <v>5.1567785986895293E-4</v>
      </c>
      <c r="C93" s="1" t="s">
        <v>79</v>
      </c>
      <c r="D93" s="5"/>
      <c r="F93" s="40">
        <f>10*LOG(B93/0.001)</f>
        <v>-2.8762151420730886</v>
      </c>
      <c r="G93" s="1" t="s">
        <v>242</v>
      </c>
      <c r="J93" t="s">
        <v>134</v>
      </c>
    </row>
    <row r="94" spans="1:10" x14ac:dyDescent="0.25">
      <c r="B94" s="16">
        <f>W128</f>
        <v>2.4105527739569879</v>
      </c>
      <c r="C94" s="1" t="s">
        <v>80</v>
      </c>
      <c r="D94" s="5"/>
      <c r="F94" s="16">
        <f>(H129/B83)/D76</f>
        <v>0.73622424572042455</v>
      </c>
      <c r="G94" s="1" t="s">
        <v>243</v>
      </c>
      <c r="J94" t="s">
        <v>135</v>
      </c>
    </row>
    <row r="95" spans="1:10" x14ac:dyDescent="0.25">
      <c r="B95" s="16">
        <f>P129</f>
        <v>2.110825088313828E-2</v>
      </c>
      <c r="C95" s="1" t="s">
        <v>230</v>
      </c>
      <c r="D95" s="5"/>
    </row>
    <row r="97" spans="1:10" x14ac:dyDescent="0.25">
      <c r="A97" s="21" t="s">
        <v>98</v>
      </c>
      <c r="B97" s="22"/>
      <c r="C97" s="22"/>
      <c r="D97" s="22"/>
      <c r="E97" s="22"/>
      <c r="F97" s="22"/>
      <c r="G97" s="22"/>
      <c r="H97" s="22"/>
      <c r="I97" s="22"/>
    </row>
    <row r="98" spans="1:10" x14ac:dyDescent="0.25">
      <c r="B98" s="15">
        <f>B86</f>
        <v>2158.5262661759743</v>
      </c>
      <c r="C98" s="1" t="s">
        <v>39</v>
      </c>
      <c r="E98" s="15">
        <f>E86</f>
        <v>4638.5008002080449</v>
      </c>
      <c r="F98" s="1" t="s">
        <v>45</v>
      </c>
    </row>
    <row r="99" spans="1:10" x14ac:dyDescent="0.25">
      <c r="B99" s="16">
        <f>1/(1/A56+1/G99)</f>
        <v>10.020966439803569</v>
      </c>
      <c r="C99" s="1" t="s">
        <v>40</v>
      </c>
      <c r="E99" s="15">
        <f>B82</f>
        <v>49.388344728817543</v>
      </c>
      <c r="F99" s="1" t="s">
        <v>13</v>
      </c>
      <c r="G99" s="16">
        <f>B81+E99/B44</f>
        <v>10.611743821486391</v>
      </c>
      <c r="H99" s="1" t="s">
        <v>46</v>
      </c>
      <c r="J99" t="s">
        <v>221</v>
      </c>
    </row>
    <row r="100" spans="1:10" x14ac:dyDescent="0.25">
      <c r="B100" s="16">
        <f>A56/(B81+A56)</f>
        <v>0.94648866372353491</v>
      </c>
      <c r="C100" s="1" t="s">
        <v>41</v>
      </c>
      <c r="J100" t="s">
        <v>131</v>
      </c>
    </row>
    <row r="101" spans="1:10" x14ac:dyDescent="0.25">
      <c r="B101" s="16">
        <f>B83/(B81+B83)</f>
        <v>0.75098752188248363</v>
      </c>
      <c r="C101" s="1" t="s">
        <v>42</v>
      </c>
    </row>
    <row r="102" spans="1:10" x14ac:dyDescent="0.25">
      <c r="B102" s="16">
        <f>B101^2*B98/A58</f>
        <v>32.901905881089178</v>
      </c>
      <c r="C102" s="1" t="s">
        <v>43</v>
      </c>
      <c r="D102" s="16">
        <f>10*LOG(B102)</f>
        <v>15.172210556906002</v>
      </c>
      <c r="E102" s="1" t="s">
        <v>44</v>
      </c>
    </row>
    <row r="103" spans="1:10" x14ac:dyDescent="0.25">
      <c r="B103" t="s">
        <v>217</v>
      </c>
    </row>
    <row r="104" spans="1:10" x14ac:dyDescent="0.25">
      <c r="B104" s="16">
        <f>AE128</f>
        <v>3.1140368148503683E-2</v>
      </c>
      <c r="C104" s="1" t="s">
        <v>78</v>
      </c>
      <c r="D104" s="5"/>
      <c r="J104" t="s">
        <v>133</v>
      </c>
    </row>
    <row r="105" spans="1:10" x14ac:dyDescent="0.25">
      <c r="B105" s="27">
        <f>B104^2/A58</f>
        <v>2.6208716984441694E-5</v>
      </c>
      <c r="C105" s="1" t="s">
        <v>79</v>
      </c>
      <c r="D105" s="5"/>
      <c r="F105" s="40">
        <f>10*LOG(B105/0.001)</f>
        <v>-15.815542388861211</v>
      </c>
      <c r="G105" s="1" t="s">
        <v>242</v>
      </c>
      <c r="J105" t="s">
        <v>134</v>
      </c>
    </row>
    <row r="106" spans="1:10" x14ac:dyDescent="0.25">
      <c r="B106" s="16">
        <f>AF128</f>
        <v>2.4105527739569923</v>
      </c>
      <c r="C106" s="1" t="s">
        <v>80</v>
      </c>
      <c r="D106" s="5"/>
      <c r="J106" t="s">
        <v>142</v>
      </c>
    </row>
    <row r="107" spans="1:10" x14ac:dyDescent="0.25">
      <c r="B107" s="16">
        <f>P129</f>
        <v>2.110825088313828E-2</v>
      </c>
      <c r="C107" s="1" t="s">
        <v>230</v>
      </c>
      <c r="D107" s="5"/>
    </row>
    <row r="108" spans="1:10" x14ac:dyDescent="0.25">
      <c r="B108" s="16"/>
      <c r="C108" s="1"/>
      <c r="D108" s="5"/>
    </row>
    <row r="109" spans="1:10" x14ac:dyDescent="0.25">
      <c r="A109" s="21" t="s">
        <v>228</v>
      </c>
      <c r="B109" s="22"/>
      <c r="C109" s="22"/>
      <c r="D109" s="22"/>
      <c r="E109" s="22"/>
      <c r="F109" s="22"/>
      <c r="G109" s="22"/>
      <c r="H109" s="22"/>
      <c r="I109" s="22"/>
    </row>
    <row r="110" spans="1:10" x14ac:dyDescent="0.25">
      <c r="B110" s="16">
        <f>D77^2*A55</f>
        <v>3.4574779394860596E-2</v>
      </c>
      <c r="C110" s="1" t="s">
        <v>225</v>
      </c>
      <c r="D110" s="5"/>
    </row>
    <row r="111" spans="1:10" x14ac:dyDescent="0.25">
      <c r="B111" s="16">
        <f>D76^2*A56</f>
        <v>1.3477853862413401E-3</v>
      </c>
      <c r="C111" s="1" t="s">
        <v>227</v>
      </c>
      <c r="D111" s="5"/>
    </row>
    <row r="112" spans="1:10" x14ac:dyDescent="0.25">
      <c r="B112" s="16">
        <f>(F77-B76)*D77</f>
        <v>1.2909929368061342E-2</v>
      </c>
      <c r="C112" s="1" t="s">
        <v>226</v>
      </c>
      <c r="D112" s="5"/>
    </row>
    <row r="113" spans="1:34" x14ac:dyDescent="0.25">
      <c r="B113" s="16">
        <f>(D76+B78/B52)*A49</f>
        <v>5.3998604248249968E-2</v>
      </c>
      <c r="C113" s="1" t="s">
        <v>229</v>
      </c>
    </row>
    <row r="114" spans="1:34" x14ac:dyDescent="0.25">
      <c r="B114" s="16"/>
      <c r="C114" s="1"/>
    </row>
    <row r="115" spans="1:34" x14ac:dyDescent="0.25">
      <c r="A115" s="21" t="s">
        <v>12</v>
      </c>
      <c r="B115" s="22"/>
      <c r="C115" s="22"/>
      <c r="D115" s="22"/>
      <c r="E115" s="22"/>
      <c r="F115" s="22"/>
      <c r="G115" s="22"/>
      <c r="H115" s="22"/>
      <c r="I115" s="22"/>
    </row>
    <row r="116" spans="1:34" x14ac:dyDescent="0.25">
      <c r="B116" s="4">
        <f>A60*B69/(A61+B69)</f>
        <v>2.9633006837290522E-2</v>
      </c>
      <c r="C116" t="s">
        <v>14</v>
      </c>
    </row>
    <row r="117" spans="1:34" x14ac:dyDescent="0.25">
      <c r="B117" s="4">
        <f>SQRT(2)*B116</f>
        <v>4.1907400163190917E-2</v>
      </c>
      <c r="C117" t="s">
        <v>112</v>
      </c>
    </row>
    <row r="118" spans="1:34" x14ac:dyDescent="0.25">
      <c r="B118" s="5">
        <f>B78+D78*B82</f>
        <v>1.1439733228240332</v>
      </c>
      <c r="C118" s="4" t="s">
        <v>81</v>
      </c>
      <c r="J118" t="s">
        <v>199</v>
      </c>
    </row>
    <row r="119" spans="1:34" x14ac:dyDescent="0.25">
      <c r="B119" s="5">
        <f>B76-D76*B83</f>
        <v>0.40856334013226103</v>
      </c>
      <c r="C119" s="4" t="s">
        <v>82</v>
      </c>
      <c r="J119" t="s">
        <v>198</v>
      </c>
    </row>
    <row r="120" spans="1:34" x14ac:dyDescent="0.25">
      <c r="B120" s="5">
        <f>F77+D77*B84</f>
        <v>13.924234760838825</v>
      </c>
      <c r="C120" t="s">
        <v>111</v>
      </c>
      <c r="J120" t="s">
        <v>200</v>
      </c>
    </row>
    <row r="121" spans="1:34" x14ac:dyDescent="0.25">
      <c r="B121" s="5">
        <f>B118-B119</f>
        <v>0.73540998269177216</v>
      </c>
      <c r="C121" s="4" t="s">
        <v>218</v>
      </c>
    </row>
    <row r="122" spans="1:34" x14ac:dyDescent="0.25">
      <c r="B122" s="5">
        <f>B82/B44+B83</f>
        <v>31.126383840766294</v>
      </c>
      <c r="C122" s="4" t="s">
        <v>84</v>
      </c>
      <c r="J122" t="s">
        <v>202</v>
      </c>
    </row>
    <row r="123" spans="1:34" x14ac:dyDescent="0.25">
      <c r="B123">
        <f>1/B122</f>
        <v>3.2127085661981004E-2</v>
      </c>
      <c r="C123" t="s">
        <v>47</v>
      </c>
      <c r="J123" t="s">
        <v>201</v>
      </c>
    </row>
    <row r="124" spans="1:34" x14ac:dyDescent="0.25">
      <c r="A124">
        <v>200</v>
      </c>
      <c r="B124" t="s">
        <v>9</v>
      </c>
      <c r="D124">
        <v>1000</v>
      </c>
      <c r="E124" t="s">
        <v>99</v>
      </c>
      <c r="F124">
        <f>2*PI()*D124</f>
        <v>6283.1853071795858</v>
      </c>
      <c r="G124" t="s">
        <v>10</v>
      </c>
      <c r="H124">
        <f>1/(A124*D124)</f>
        <v>5.0000000000000004E-6</v>
      </c>
      <c r="I124" t="s">
        <v>11</v>
      </c>
    </row>
    <row r="126" spans="1:34" x14ac:dyDescent="0.25">
      <c r="A126" s="21" t="s">
        <v>216</v>
      </c>
      <c r="B126" s="22"/>
      <c r="C126" s="22"/>
      <c r="D126" s="22"/>
      <c r="E126" s="22"/>
      <c r="F126" s="22"/>
      <c r="G126" s="22"/>
      <c r="H126" s="22"/>
      <c r="I126" s="22"/>
      <c r="J126" s="21" t="s">
        <v>177</v>
      </c>
      <c r="K126" s="22"/>
      <c r="L126" s="22"/>
      <c r="M126" s="22"/>
      <c r="N126" s="22"/>
      <c r="O126" s="22"/>
      <c r="P126" s="22"/>
      <c r="Q126" s="22"/>
      <c r="R126" s="22"/>
      <c r="S126" s="21" t="s">
        <v>175</v>
      </c>
      <c r="T126" s="22"/>
      <c r="U126" s="22"/>
      <c r="V126" s="22"/>
      <c r="W126" s="22"/>
      <c r="X126" s="22"/>
      <c r="Y126" s="22"/>
      <c r="Z126" s="22"/>
      <c r="AA126" s="22"/>
      <c r="AB126" s="21" t="s">
        <v>176</v>
      </c>
      <c r="AC126" s="22"/>
      <c r="AD126" s="22"/>
      <c r="AE126" s="22"/>
      <c r="AF126" s="22"/>
      <c r="AG126" s="22"/>
      <c r="AH126" s="22"/>
    </row>
    <row r="127" spans="1:34" x14ac:dyDescent="0.25">
      <c r="C127" s="7" t="s">
        <v>75</v>
      </c>
      <c r="D127" s="16">
        <f>MAX(D131:D581)</f>
        <v>8.2943663797798184</v>
      </c>
      <c r="F127" s="16">
        <f>MAX(F131:F581)</f>
        <v>1.1842310819143869</v>
      </c>
      <c r="H127" s="16">
        <f>MAX(H131:H581)</f>
        <v>0.52491574047024248</v>
      </c>
      <c r="O127" s="7" t="s">
        <v>75</v>
      </c>
      <c r="P127" s="16">
        <f>MAX(P131:P581)</f>
        <v>0.6593153414441445</v>
      </c>
      <c r="Q127" s="16">
        <f>MAX(Q131:Q581)</f>
        <v>3.7910616926939895E-3</v>
      </c>
    </row>
    <row r="128" spans="1:34" x14ac:dyDescent="0.25">
      <c r="C128" s="7" t="s">
        <v>76</v>
      </c>
      <c r="D128" s="16">
        <f>MIN(D131:D581)</f>
        <v>1.9099468288543644</v>
      </c>
      <c r="F128" s="16">
        <f>MIN(F131:F581)</f>
        <v>1.1012929045536821</v>
      </c>
      <c r="H128" s="16">
        <f>MIN(H131:H581)</f>
        <v>0.46308581399267595</v>
      </c>
      <c r="O128" s="7" t="s">
        <v>76</v>
      </c>
      <c r="P128" s="16">
        <f>MIN(P131:P581)</f>
        <v>0.63820709056100622</v>
      </c>
      <c r="Q128" s="16">
        <f>MIN(Q131:Q581)</f>
        <v>1.7764830071636689E-3</v>
      </c>
      <c r="U128" s="5"/>
      <c r="V128" s="5">
        <f>A60*SQRT(2)*B89*B86/(A61+B86)</f>
        <v>-3.2154845809570491</v>
      </c>
      <c r="W128" s="5">
        <f>100*W129/V129</f>
        <v>2.4105527739569879</v>
      </c>
      <c r="X128" t="s">
        <v>68</v>
      </c>
      <c r="AD128" s="5"/>
      <c r="AE128">
        <f>A60*SQRT(2)*B101*B86/(A61+B86)</f>
        <v>3.1140368148503683E-2</v>
      </c>
      <c r="AF128" s="5">
        <f>100*AF129/AE129</f>
        <v>2.4105527739569923</v>
      </c>
      <c r="AG128" t="s">
        <v>68</v>
      </c>
    </row>
    <row r="129" spans="1:33" x14ac:dyDescent="0.25">
      <c r="C129" s="7" t="s">
        <v>77</v>
      </c>
      <c r="D129" s="16">
        <f>D127-D128</f>
        <v>6.384419550925454</v>
      </c>
      <c r="F129" s="16">
        <f>F127-F128</f>
        <v>8.2938177360704746E-2</v>
      </c>
      <c r="H129" s="16">
        <f>H127-H128</f>
        <v>6.1829926477566521E-2</v>
      </c>
      <c r="L129" t="s">
        <v>86</v>
      </c>
      <c r="O129" s="7" t="s">
        <v>77</v>
      </c>
      <c r="P129" s="16">
        <f>P127-P128</f>
        <v>2.110825088313828E-2</v>
      </c>
      <c r="Q129" s="16">
        <f>Q127-Q128</f>
        <v>2.0145786855303204E-3</v>
      </c>
      <c r="U129" s="5">
        <f>_xlfn.STDEV.P(U131:U531)</f>
        <v>2.2591895441882537</v>
      </c>
      <c r="V129" s="5">
        <f t="shared" ref="V129:W129" si="3">_xlfn.STDEV.P(V131:V531)</f>
        <v>2.2708541561909099</v>
      </c>
      <c r="W129" s="5">
        <f t="shared" si="3"/>
        <v>5.4740137854577535E-2</v>
      </c>
      <c r="X129" t="s">
        <v>85</v>
      </c>
      <c r="AD129" s="5">
        <f>_xlfn.STDEV.P(AD131:AD531)</f>
        <v>2.1879126567707879E-2</v>
      </c>
      <c r="AE129" s="5">
        <f t="shared" ref="AE129:AF129" si="4">_xlfn.STDEV.P(AE131:AE531)</f>
        <v>2.1992092530668295E-2</v>
      </c>
      <c r="AF129" s="5">
        <f t="shared" si="4"/>
        <v>5.3013099654921313E-4</v>
      </c>
      <c r="AG129" t="s">
        <v>85</v>
      </c>
    </row>
    <row r="130" spans="1:33" x14ac:dyDescent="0.25">
      <c r="A130" s="3" t="s">
        <v>15</v>
      </c>
      <c r="B130" s="3" t="s">
        <v>0</v>
      </c>
      <c r="C130" s="3" t="s">
        <v>4</v>
      </c>
      <c r="D130" s="3" t="s">
        <v>18</v>
      </c>
      <c r="E130" s="3" t="s">
        <v>6</v>
      </c>
      <c r="F130" s="3" t="s">
        <v>19</v>
      </c>
      <c r="G130" s="3" t="s">
        <v>7</v>
      </c>
      <c r="H130" s="3" t="s">
        <v>20</v>
      </c>
      <c r="J130" s="3" t="s">
        <v>21</v>
      </c>
      <c r="K130" s="3" t="s">
        <v>49</v>
      </c>
      <c r="L130" s="3" t="s">
        <v>50</v>
      </c>
      <c r="M130" s="3" t="s">
        <v>51</v>
      </c>
      <c r="N130" s="3" t="s">
        <v>52</v>
      </c>
      <c r="O130" s="3" t="s">
        <v>53</v>
      </c>
      <c r="P130" s="3" t="s">
        <v>54</v>
      </c>
      <c r="Q130" s="3" t="s">
        <v>17</v>
      </c>
      <c r="R130" s="3" t="s">
        <v>22</v>
      </c>
      <c r="T130" s="3" t="str">
        <f>A130</f>
        <v>Time</v>
      </c>
      <c r="U130" s="3" t="s">
        <v>18</v>
      </c>
      <c r="V130" s="3" t="s">
        <v>66</v>
      </c>
      <c r="W130" s="3" t="s">
        <v>67</v>
      </c>
      <c r="AA130" s="3"/>
      <c r="AC130" s="3" t="str">
        <f>J130</f>
        <v>Vsignal</v>
      </c>
      <c r="AD130" s="3" t="s">
        <v>20</v>
      </c>
      <c r="AE130" s="3" t="s">
        <v>66</v>
      </c>
      <c r="AF130" s="3" t="s">
        <v>67</v>
      </c>
    </row>
    <row r="131" spans="1:33" x14ac:dyDescent="0.25">
      <c r="A131" s="4">
        <v>0</v>
      </c>
      <c r="B131" s="5">
        <f t="shared" ref="B131:B194" si="5">A$49</f>
        <v>18</v>
      </c>
      <c r="C131" s="5">
        <f t="shared" ref="C131:C194" si="6">F$77</f>
        <v>5.2523938264533445</v>
      </c>
      <c r="D131" s="5">
        <f t="shared" ref="D131:D194" si="7">IF(R131&lt;(H131+A$46),H131+A$46,R131)</f>
        <v>5.2523938264533481</v>
      </c>
      <c r="E131" s="5">
        <f t="shared" ref="E131:E194" si="8">B$78</f>
        <v>1.1427826217967683</v>
      </c>
      <c r="F131" s="5">
        <f>H131+P131</f>
        <v>1.1427826217967683</v>
      </c>
      <c r="G131" s="5">
        <f t="shared" ref="G131:G194" si="9">B$76</f>
        <v>0.4925458044927814</v>
      </c>
      <c r="H131" s="5">
        <f t="shared" ref="H131:H194" si="10">B$119+Q131*B$83</f>
        <v>0.49254580449278135</v>
      </c>
      <c r="J131">
        <v>0</v>
      </c>
      <c r="K131" s="5">
        <f>$B$121+J131</f>
        <v>0.73540998269177216</v>
      </c>
      <c r="L131" s="5">
        <f>I73</f>
        <v>0.65023681730398697</v>
      </c>
      <c r="M131" s="5">
        <f t="shared" ref="M131:P150" si="11">L131-($B$65*(EXP(L131/$B$64)-1)-$K131/$B$122+L131/$B$122)/($B$66*EXP(L131/$B$64)+$B$123)</f>
        <v>0.65023681730398697</v>
      </c>
      <c r="N131" s="5">
        <f t="shared" si="11"/>
        <v>0.65023681730398697</v>
      </c>
      <c r="O131" s="5">
        <f t="shared" si="11"/>
        <v>0.65023681730398697</v>
      </c>
      <c r="P131" s="5">
        <f t="shared" si="11"/>
        <v>0.65023681730398697</v>
      </c>
      <c r="Q131" s="4">
        <f>$B$65*(EXP(P131/$B$64)-1)</f>
        <v>2.7363655805154514E-3</v>
      </c>
      <c r="R131" s="5">
        <f t="shared" ref="R131:R194" si="12">$B$120-B$45*Q131*B$84</f>
        <v>5.2523938264533481</v>
      </c>
      <c r="T131" s="4">
        <f>A131</f>
        <v>0</v>
      </c>
      <c r="U131" s="5">
        <f t="shared" ref="U131:U194" si="13">D131-F$77</f>
        <v>0</v>
      </c>
      <c r="V131" s="5">
        <f t="shared" ref="V131:V194" si="14">V$128*SIN(F$124*T131)</f>
        <v>0</v>
      </c>
      <c r="W131" s="5">
        <f>U131-V131</f>
        <v>0</v>
      </c>
      <c r="AC131" s="4">
        <f>A131</f>
        <v>0</v>
      </c>
      <c r="AD131" s="5">
        <f>H131-B$76</f>
        <v>0</v>
      </c>
      <c r="AE131" s="5">
        <f t="shared" ref="AE131:AE194" si="15">AE$128*SIN(F$124*AC131)</f>
        <v>0</v>
      </c>
      <c r="AF131" s="5">
        <f>AD131-AE131</f>
        <v>0</v>
      </c>
    </row>
    <row r="132" spans="1:33" x14ac:dyDescent="0.25">
      <c r="A132" s="4">
        <f t="shared" ref="A132:A195" si="16">A131+H$124</f>
        <v>5.0000000000000004E-6</v>
      </c>
      <c r="B132" s="5">
        <f t="shared" si="5"/>
        <v>18</v>
      </c>
      <c r="C132" s="5">
        <f t="shared" si="6"/>
        <v>5.2523938264533445</v>
      </c>
      <c r="D132" s="5">
        <f t="shared" si="7"/>
        <v>5.1512488005989514</v>
      </c>
      <c r="E132" s="5">
        <f t="shared" si="8"/>
        <v>1.1427826217967683</v>
      </c>
      <c r="F132" s="5">
        <f>H132+P132</f>
        <v>1.1440850771668953</v>
      </c>
      <c r="G132" s="5">
        <f t="shared" si="9"/>
        <v>0.4925458044927814</v>
      </c>
      <c r="H132" s="5">
        <f t="shared" si="10"/>
        <v>0.49352534373863843</v>
      </c>
      <c r="J132" s="5">
        <f t="shared" ref="J132:J195" si="17">B$117*SIN(F$124*A132)</f>
        <v>1.3163432501167042E-3</v>
      </c>
      <c r="K132" s="5">
        <f>$B$121+J132</f>
        <v>0.73672632594188892</v>
      </c>
      <c r="L132" s="5">
        <f>P131</f>
        <v>0.65023681730398697</v>
      </c>
      <c r="M132" s="5">
        <f t="shared" si="11"/>
        <v>0.65056114987416358</v>
      </c>
      <c r="N132" s="5">
        <f t="shared" si="11"/>
        <v>0.65055973345548224</v>
      </c>
      <c r="O132" s="5">
        <f t="shared" si="11"/>
        <v>0.65055973342825679</v>
      </c>
      <c r="P132" s="5">
        <f t="shared" si="11"/>
        <v>0.6505597334282569</v>
      </c>
      <c r="Q132" s="4">
        <f>$B$65*(EXP(P132/$B$64)-1)</f>
        <v>2.7682814988864712E-3</v>
      </c>
      <c r="R132" s="5">
        <f t="shared" si="12"/>
        <v>5.1512488005989514</v>
      </c>
      <c r="T132" s="4">
        <f>A132</f>
        <v>5.0000000000000004E-6</v>
      </c>
      <c r="U132" s="5">
        <f t="shared" si="13"/>
        <v>-0.10114502585439311</v>
      </c>
      <c r="V132" s="5">
        <f t="shared" si="14"/>
        <v>-0.10100081149187817</v>
      </c>
      <c r="W132" s="5">
        <f>U132-V132</f>
        <v>-1.4421436251493835E-4</v>
      </c>
      <c r="AC132" s="4">
        <f>A132</f>
        <v>5.0000000000000004E-6</v>
      </c>
      <c r="AD132" s="5">
        <f>H132-B$76</f>
        <v>9.7953924585703067E-4</v>
      </c>
      <c r="AE132" s="5">
        <f t="shared" si="15"/>
        <v>9.7814260151686907E-4</v>
      </c>
      <c r="AF132" s="5">
        <f>AD132-AE132</f>
        <v>1.396644340161601E-6</v>
      </c>
    </row>
    <row r="133" spans="1:33" x14ac:dyDescent="0.25">
      <c r="A133" s="4">
        <f t="shared" si="16"/>
        <v>1.0000000000000001E-5</v>
      </c>
      <c r="B133" s="5">
        <f t="shared" si="5"/>
        <v>18</v>
      </c>
      <c r="C133" s="5">
        <f t="shared" si="6"/>
        <v>5.2523938264533445</v>
      </c>
      <c r="D133" s="5">
        <f t="shared" si="7"/>
        <v>5.0499183841496755</v>
      </c>
      <c r="E133" s="5">
        <f t="shared" si="8"/>
        <v>1.1427826217967683</v>
      </c>
      <c r="F133" s="5">
        <f t="shared" ref="F133:F195" si="18">H133+P133</f>
        <v>1.1453862080098052</v>
      </c>
      <c r="G133" s="5">
        <f t="shared" si="9"/>
        <v>0.4925458044927814</v>
      </c>
      <c r="H133" s="5">
        <f t="shared" si="10"/>
        <v>0.494506678400157</v>
      </c>
      <c r="J133" s="5">
        <f t="shared" si="17"/>
        <v>2.6313874283695896E-3</v>
      </c>
      <c r="K133" s="5">
        <f t="shared" ref="K133:K196" si="19">$B$121+J133</f>
        <v>0.7380413701201417</v>
      </c>
      <c r="L133" s="5">
        <f t="shared" ref="L133:L196" si="20">P132</f>
        <v>0.6505597334282569</v>
      </c>
      <c r="M133" s="5">
        <f t="shared" si="11"/>
        <v>0.6508809227223894</v>
      </c>
      <c r="N133" s="5">
        <f t="shared" si="11"/>
        <v>0.65087952963605755</v>
      </c>
      <c r="O133" s="5">
        <f t="shared" si="11"/>
        <v>0.65087952960964812</v>
      </c>
      <c r="P133" s="5">
        <f t="shared" si="11"/>
        <v>0.65087952960964812</v>
      </c>
      <c r="Q133" s="4">
        <f t="shared" ref="Q133:Q196" si="21">$B$65*(EXP(P133/$B$64)-1)</f>
        <v>2.8002559165365504E-3</v>
      </c>
      <c r="R133" s="5">
        <f t="shared" si="12"/>
        <v>5.0499183841496755</v>
      </c>
      <c r="T133" s="4">
        <f t="shared" ref="T133:T196" si="22">A133</f>
        <v>1.0000000000000001E-5</v>
      </c>
      <c r="U133" s="5">
        <f t="shared" si="13"/>
        <v>-0.20247544230366898</v>
      </c>
      <c r="V133" s="5">
        <f t="shared" si="14"/>
        <v>-0.20190194737678963</v>
      </c>
      <c r="W133" s="5">
        <f t="shared" ref="W133:W196" si="23">U133-V133</f>
        <v>-5.7349492687935877E-4</v>
      </c>
      <c r="AC133" s="4">
        <f t="shared" ref="AC133:AC196" si="24">A133</f>
        <v>1.0000000000000001E-5</v>
      </c>
      <c r="AD133" s="5">
        <f t="shared" ref="AD133:AD196" si="25">H133-B$76</f>
        <v>1.9608739073755932E-3</v>
      </c>
      <c r="AE133" s="5">
        <f t="shared" si="15"/>
        <v>1.9553198943786285E-3</v>
      </c>
      <c r="AF133" s="5">
        <f t="shared" ref="AF133:AF196" si="26">AD133-AE133</f>
        <v>5.554012996964678E-6</v>
      </c>
    </row>
    <row r="134" spans="1:33" x14ac:dyDescent="0.25">
      <c r="A134" s="4">
        <f t="shared" si="16"/>
        <v>1.5000000000000002E-5</v>
      </c>
      <c r="B134" s="5">
        <f t="shared" si="5"/>
        <v>18</v>
      </c>
      <c r="C134" s="5">
        <f t="shared" si="6"/>
        <v>5.2523938264533445</v>
      </c>
      <c r="D134" s="5">
        <f t="shared" si="7"/>
        <v>4.9485079597884774</v>
      </c>
      <c r="E134" s="5">
        <f t="shared" si="8"/>
        <v>1.1427826217967683</v>
      </c>
      <c r="F134" s="5">
        <f t="shared" si="18"/>
        <v>1.1466847310054005</v>
      </c>
      <c r="G134" s="5">
        <f t="shared" si="9"/>
        <v>0.4925458044927814</v>
      </c>
      <c r="H134" s="5">
        <f t="shared" si="10"/>
        <v>0.49548878789849077</v>
      </c>
      <c r="J134" s="5">
        <f t="shared" si="17"/>
        <v>3.9438347449219291E-3</v>
      </c>
      <c r="K134" s="5">
        <f t="shared" si="19"/>
        <v>0.73935381743669404</v>
      </c>
      <c r="L134" s="5">
        <f t="shared" si="20"/>
        <v>0.65087952960964812</v>
      </c>
      <c r="M134" s="5">
        <f t="shared" si="11"/>
        <v>0.65119731066245745</v>
      </c>
      <c r="N134" s="5">
        <f t="shared" si="11"/>
        <v>0.65119594313242879</v>
      </c>
      <c r="O134" s="5">
        <f t="shared" si="11"/>
        <v>0.65119594310690954</v>
      </c>
      <c r="P134" s="5">
        <f t="shared" si="11"/>
        <v>0.65119594310690965</v>
      </c>
      <c r="Q134" s="4">
        <f t="shared" si="21"/>
        <v>2.8322555803711492E-3</v>
      </c>
      <c r="R134" s="5">
        <f t="shared" si="12"/>
        <v>4.9485079597884774</v>
      </c>
      <c r="T134" s="4">
        <f t="shared" si="22"/>
        <v>1.5000000000000002E-5</v>
      </c>
      <c r="U134" s="5">
        <f t="shared" si="13"/>
        <v>-0.30388586666486717</v>
      </c>
      <c r="V134" s="5">
        <f t="shared" si="14"/>
        <v>-0.30260383041555772</v>
      </c>
      <c r="W134" s="5">
        <f t="shared" si="23"/>
        <v>-1.2820362493094484E-3</v>
      </c>
      <c r="AC134" s="4">
        <f t="shared" si="24"/>
        <v>1.5000000000000002E-5</v>
      </c>
      <c r="AD134" s="5">
        <f t="shared" si="25"/>
        <v>2.9429834057093651E-3</v>
      </c>
      <c r="AE134" s="5">
        <f t="shared" si="15"/>
        <v>2.9305675225732683E-3</v>
      </c>
      <c r="AF134" s="5">
        <f t="shared" si="26"/>
        <v>1.24158831360968E-5</v>
      </c>
    </row>
    <row r="135" spans="1:33" x14ac:dyDescent="0.25">
      <c r="A135" s="4">
        <f t="shared" si="16"/>
        <v>2.0000000000000002E-5</v>
      </c>
      <c r="B135" s="5">
        <f t="shared" si="5"/>
        <v>18</v>
      </c>
      <c r="C135" s="5">
        <f t="shared" si="6"/>
        <v>5.2523938264533445</v>
      </c>
      <c r="D135" s="5">
        <f t="shared" si="7"/>
        <v>4.8471236930512358</v>
      </c>
      <c r="E135" s="5">
        <f t="shared" si="8"/>
        <v>1.1427826217967683</v>
      </c>
      <c r="F135" s="5">
        <f t="shared" si="18"/>
        <v>1.1479793655038613</v>
      </c>
      <c r="G135" s="5">
        <f t="shared" si="9"/>
        <v>0.4925458044927814</v>
      </c>
      <c r="H135" s="5">
        <f t="shared" si="10"/>
        <v>0.49647064407325248</v>
      </c>
      <c r="J135" s="5">
        <f t="shared" si="17"/>
        <v>5.2523899727259698E-3</v>
      </c>
      <c r="K135" s="5">
        <f t="shared" si="19"/>
        <v>0.74066237266449808</v>
      </c>
      <c r="L135" s="5">
        <f t="shared" si="20"/>
        <v>0.65119594310690965</v>
      </c>
      <c r="M135" s="5">
        <f t="shared" si="11"/>
        <v>0.65151006135112743</v>
      </c>
      <c r="N135" s="5">
        <f t="shared" si="11"/>
        <v>0.65150872145517269</v>
      </c>
      <c r="O135" s="5">
        <f t="shared" si="11"/>
        <v>0.65150872143060867</v>
      </c>
      <c r="P135" s="5">
        <f t="shared" si="11"/>
        <v>0.65150872143060867</v>
      </c>
      <c r="Q135" s="4">
        <f t="shared" si="21"/>
        <v>2.8642469902695417E-3</v>
      </c>
      <c r="R135" s="5">
        <f t="shared" si="12"/>
        <v>4.8471236930512358</v>
      </c>
      <c r="T135" s="4">
        <f t="shared" si="22"/>
        <v>2.0000000000000002E-5</v>
      </c>
      <c r="U135" s="5">
        <f t="shared" si="13"/>
        <v>-0.40527013340210871</v>
      </c>
      <c r="V135" s="5">
        <f t="shared" si="14"/>
        <v>-0.40300708000750884</v>
      </c>
      <c r="W135" s="5">
        <f t="shared" si="23"/>
        <v>-2.2630533945998677E-3</v>
      </c>
      <c r="AC135" s="4">
        <f t="shared" si="24"/>
        <v>2.0000000000000002E-5</v>
      </c>
      <c r="AD135" s="5">
        <f t="shared" si="25"/>
        <v>3.9248395804710734E-3</v>
      </c>
      <c r="AE135" s="5">
        <f t="shared" si="15"/>
        <v>3.902923034434833E-3</v>
      </c>
      <c r="AF135" s="5">
        <f t="shared" si="26"/>
        <v>2.1916546036240391E-5</v>
      </c>
    </row>
    <row r="136" spans="1:33" x14ac:dyDescent="0.25">
      <c r="A136" s="4">
        <f t="shared" si="16"/>
        <v>2.5000000000000001E-5</v>
      </c>
      <c r="B136" s="5">
        <f t="shared" si="5"/>
        <v>18</v>
      </c>
      <c r="C136" s="5">
        <f t="shared" si="6"/>
        <v>5.2523938264533445</v>
      </c>
      <c r="D136" s="5">
        <f t="shared" si="7"/>
        <v>4.745872387244761</v>
      </c>
      <c r="E136" s="5">
        <f t="shared" si="8"/>
        <v>1.1427826217967683</v>
      </c>
      <c r="F136" s="5">
        <f t="shared" si="18"/>
        <v>1.1492688347839619</v>
      </c>
      <c r="G136" s="5">
        <f t="shared" si="9"/>
        <v>0.4925458044927814</v>
      </c>
      <c r="H136" s="5">
        <f t="shared" si="10"/>
        <v>0.49745121258756081</v>
      </c>
      <c r="J136" s="5">
        <f t="shared" si="17"/>
        <v>6.5557617257556546E-3</v>
      </c>
      <c r="K136" s="5">
        <f t="shared" si="19"/>
        <v>0.74196574441752783</v>
      </c>
      <c r="L136" s="5">
        <f t="shared" si="20"/>
        <v>0.65150872143060867</v>
      </c>
      <c r="M136" s="5">
        <f t="shared" si="11"/>
        <v>0.6518189325529905</v>
      </c>
      <c r="N136" s="5">
        <f t="shared" si="11"/>
        <v>0.65181762221995498</v>
      </c>
      <c r="O136" s="5">
        <f t="shared" si="11"/>
        <v>0.65181762219640105</v>
      </c>
      <c r="P136" s="5">
        <f t="shared" si="11"/>
        <v>0.65181762219640105</v>
      </c>
      <c r="Q136" s="4">
        <f t="shared" si="21"/>
        <v>2.896196444864873E-3</v>
      </c>
      <c r="R136" s="5">
        <f t="shared" si="12"/>
        <v>4.745872387244761</v>
      </c>
      <c r="T136" s="4">
        <f t="shared" si="22"/>
        <v>2.5000000000000001E-5</v>
      </c>
      <c r="U136" s="5">
        <f t="shared" si="13"/>
        <v>-0.5065214392085835</v>
      </c>
      <c r="V136" s="5">
        <f t="shared" si="14"/>
        <v>-0.50301261026712696</v>
      </c>
      <c r="W136" s="5">
        <f t="shared" si="23"/>
        <v>-3.5088289414565432E-3</v>
      </c>
      <c r="AC136" s="4">
        <f t="shared" si="24"/>
        <v>2.5000000000000001E-5</v>
      </c>
      <c r="AD136" s="5">
        <f t="shared" si="25"/>
        <v>4.9054080947794065E-3</v>
      </c>
      <c r="AE136" s="5">
        <f t="shared" si="15"/>
        <v>4.8714268324670179E-3</v>
      </c>
      <c r="AF136" s="5">
        <f t="shared" si="26"/>
        <v>3.3981262312388592E-5</v>
      </c>
    </row>
    <row r="137" spans="1:33" x14ac:dyDescent="0.25">
      <c r="A137" s="4">
        <f t="shared" si="16"/>
        <v>3.0000000000000001E-5</v>
      </c>
      <c r="B137" s="5">
        <f t="shared" si="5"/>
        <v>18</v>
      </c>
      <c r="C137" s="5">
        <f t="shared" si="6"/>
        <v>5.2523938264533445</v>
      </c>
      <c r="D137" s="5">
        <f t="shared" si="7"/>
        <v>4.6448613366022293</v>
      </c>
      <c r="E137" s="5">
        <f t="shared" si="8"/>
        <v>1.1427826217967683</v>
      </c>
      <c r="F137" s="5">
        <f t="shared" si="18"/>
        <v>1.1505518673073465</v>
      </c>
      <c r="G137" s="5">
        <f t="shared" si="9"/>
        <v>0.4925458044927814</v>
      </c>
      <c r="H137" s="5">
        <f t="shared" si="10"/>
        <v>0.49842945435015679</v>
      </c>
      <c r="J137" s="5">
        <f t="shared" si="17"/>
        <v>7.8526637334487229E-3</v>
      </c>
      <c r="K137" s="5">
        <f t="shared" si="19"/>
        <v>0.74326264642522089</v>
      </c>
      <c r="L137" s="5">
        <f t="shared" si="20"/>
        <v>0.65181762219640105</v>
      </c>
      <c r="M137" s="5">
        <f t="shared" si="11"/>
        <v>0.65212369197175413</v>
      </c>
      <c r="N137" s="5">
        <f t="shared" si="11"/>
        <v>0.65212241297968809</v>
      </c>
      <c r="O137" s="5">
        <f t="shared" si="11"/>
        <v>0.65212241295718965</v>
      </c>
      <c r="P137" s="5">
        <f t="shared" si="11"/>
        <v>0.65212241295718965</v>
      </c>
      <c r="Q137" s="4">
        <f t="shared" si="21"/>
        <v>2.9280700878803871E-3</v>
      </c>
      <c r="R137" s="5">
        <f t="shared" si="12"/>
        <v>4.6448613366022293</v>
      </c>
      <c r="T137" s="4">
        <f t="shared" si="22"/>
        <v>3.0000000000000001E-5</v>
      </c>
      <c r="U137" s="5">
        <f t="shared" si="13"/>
        <v>-0.60753248985111519</v>
      </c>
      <c r="V137" s="5">
        <f t="shared" si="14"/>
        <v>-0.60252172780985969</v>
      </c>
      <c r="W137" s="5">
        <f t="shared" si="23"/>
        <v>-5.010762041255501E-3</v>
      </c>
      <c r="AC137" s="4">
        <f t="shared" si="24"/>
        <v>3.0000000000000001E-5</v>
      </c>
      <c r="AD137" s="5">
        <f t="shared" si="25"/>
        <v>5.8836498573753837E-3</v>
      </c>
      <c r="AE137" s="5">
        <f t="shared" si="15"/>
        <v>5.835123120350047E-3</v>
      </c>
      <c r="AF137" s="5">
        <f t="shared" si="26"/>
        <v>4.8526737025336719E-5</v>
      </c>
    </row>
    <row r="138" spans="1:33" x14ac:dyDescent="0.25">
      <c r="A138" s="4">
        <f t="shared" si="16"/>
        <v>3.5000000000000004E-5</v>
      </c>
      <c r="B138" s="5">
        <f t="shared" si="5"/>
        <v>18</v>
      </c>
      <c r="C138" s="5">
        <f t="shared" si="6"/>
        <v>5.2523938264533445</v>
      </c>
      <c r="D138" s="5">
        <f t="shared" si="7"/>
        <v>4.5441981780638212</v>
      </c>
      <c r="E138" s="5">
        <f t="shared" si="8"/>
        <v>1.1427826217967683</v>
      </c>
      <c r="F138" s="5">
        <f t="shared" si="18"/>
        <v>1.1518271979675732</v>
      </c>
      <c r="G138" s="5">
        <f t="shared" si="9"/>
        <v>0.4925458044927814</v>
      </c>
      <c r="H138" s="5">
        <f t="shared" si="10"/>
        <v>0.49940432695083464</v>
      </c>
      <c r="J138" s="5">
        <f t="shared" si="17"/>
        <v>9.1418161101004623E-3</v>
      </c>
      <c r="K138" s="5">
        <f t="shared" si="19"/>
        <v>0.74455179880187261</v>
      </c>
      <c r="L138" s="5">
        <f t="shared" si="20"/>
        <v>0.65212241295718965</v>
      </c>
      <c r="M138" s="5">
        <f t="shared" si="11"/>
        <v>0.65242411706304437</v>
      </c>
      <c r="N138" s="5">
        <f t="shared" si="11"/>
        <v>0.65242287103814567</v>
      </c>
      <c r="O138" s="5">
        <f t="shared" si="11"/>
        <v>0.65242287101673846</v>
      </c>
      <c r="P138" s="5">
        <f t="shared" si="11"/>
        <v>0.65242287101673846</v>
      </c>
      <c r="Q138" s="4">
        <f t="shared" si="21"/>
        <v>2.9598339548994709E-3</v>
      </c>
      <c r="R138" s="5">
        <f t="shared" si="12"/>
        <v>4.5441981780638212</v>
      </c>
      <c r="T138" s="4">
        <f t="shared" si="22"/>
        <v>3.5000000000000004E-5</v>
      </c>
      <c r="U138" s="5">
        <f t="shared" si="13"/>
        <v>-0.70819564838952331</v>
      </c>
      <c r="V138" s="5">
        <f t="shared" si="14"/>
        <v>-0.70143622915057402</v>
      </c>
      <c r="W138" s="5">
        <f t="shared" si="23"/>
        <v>-6.7594192389492935E-3</v>
      </c>
      <c r="AC138" s="4">
        <f t="shared" si="24"/>
        <v>3.5000000000000004E-5</v>
      </c>
      <c r="AD138" s="5">
        <f t="shared" si="25"/>
        <v>6.85852245805324E-3</v>
      </c>
      <c r="AE138" s="5">
        <f t="shared" si="15"/>
        <v>6.7930608461962434E-3</v>
      </c>
      <c r="AF138" s="5">
        <f t="shared" si="26"/>
        <v>6.5461611856996657E-5</v>
      </c>
    </row>
    <row r="139" spans="1:33" x14ac:dyDescent="0.25">
      <c r="A139" s="4">
        <f t="shared" si="16"/>
        <v>4.0000000000000003E-5</v>
      </c>
      <c r="B139" s="5">
        <f t="shared" si="5"/>
        <v>18</v>
      </c>
      <c r="C139" s="5">
        <f t="shared" si="6"/>
        <v>5.2523938264533445</v>
      </c>
      <c r="D139" s="5">
        <f t="shared" si="7"/>
        <v>4.4439907420602065</v>
      </c>
      <c r="E139" s="5">
        <f t="shared" si="8"/>
        <v>1.1427826217967683</v>
      </c>
      <c r="F139" s="5">
        <f t="shared" si="18"/>
        <v>1.1530935693327176</v>
      </c>
      <c r="G139" s="5">
        <f t="shared" si="9"/>
        <v>0.4925458044927814</v>
      </c>
      <c r="H139" s="5">
        <f t="shared" si="10"/>
        <v>0.50037478610552966</v>
      </c>
      <c r="J139" s="5">
        <f t="shared" si="17"/>
        <v>1.0421946617956366E-2</v>
      </c>
      <c r="K139" s="5">
        <f t="shared" si="19"/>
        <v>0.74583192930972853</v>
      </c>
      <c r="L139" s="5">
        <f t="shared" si="20"/>
        <v>0.65242287101673846</v>
      </c>
      <c r="M139" s="5">
        <f t="shared" si="11"/>
        <v>0.65271999483116738</v>
      </c>
      <c r="N139" s="5">
        <f t="shared" si="11"/>
        <v>0.65271878324747767</v>
      </c>
      <c r="O139" s="5">
        <f t="shared" si="11"/>
        <v>0.65271878322718779</v>
      </c>
      <c r="P139" s="5">
        <f t="shared" si="11"/>
        <v>0.65271878322718779</v>
      </c>
      <c r="Q139" s="4">
        <f t="shared" si="21"/>
        <v>2.9914540204503425E-3</v>
      </c>
      <c r="R139" s="5">
        <f t="shared" si="12"/>
        <v>4.4439907420602065</v>
      </c>
      <c r="T139" s="4">
        <f t="shared" si="22"/>
        <v>4.0000000000000003E-5</v>
      </c>
      <c r="U139" s="5">
        <f t="shared" si="13"/>
        <v>-0.80840308439313802</v>
      </c>
      <c r="V139" s="5">
        <f t="shared" si="14"/>
        <v>-0.79965849761853891</v>
      </c>
      <c r="W139" s="5">
        <f t="shared" si="23"/>
        <v>-8.7445867745991057E-3</v>
      </c>
      <c r="AC139" s="4">
        <f t="shared" si="24"/>
        <v>4.0000000000000003E-5</v>
      </c>
      <c r="AD139" s="5">
        <f t="shared" si="25"/>
        <v>7.8289816127482537E-3</v>
      </c>
      <c r="AE139" s="5">
        <f t="shared" si="15"/>
        <v>7.7442946411234188E-3</v>
      </c>
      <c r="AF139" s="5">
        <f t="shared" si="26"/>
        <v>8.4686971624834892E-5</v>
      </c>
    </row>
    <row r="140" spans="1:33" x14ac:dyDescent="0.25">
      <c r="A140" s="4">
        <f t="shared" si="16"/>
        <v>4.5000000000000003E-5</v>
      </c>
      <c r="B140" s="5">
        <f t="shared" si="5"/>
        <v>18</v>
      </c>
      <c r="C140" s="5">
        <f t="shared" si="6"/>
        <v>5.2523938264533445</v>
      </c>
      <c r="D140" s="5">
        <f t="shared" si="7"/>
        <v>4.3443469026616217</v>
      </c>
      <c r="E140" s="5">
        <f t="shared" si="8"/>
        <v>1.1427826217967683</v>
      </c>
      <c r="F140" s="5">
        <f t="shared" si="18"/>
        <v>1.1543497328803425</v>
      </c>
      <c r="G140" s="5">
        <f t="shared" si="9"/>
        <v>0.4925458044927814</v>
      </c>
      <c r="H140" s="5">
        <f t="shared" si="10"/>
        <v>0.50133978710754923</v>
      </c>
      <c r="J140" s="5">
        <f t="shared" si="17"/>
        <v>1.1691791922757211E-2</v>
      </c>
      <c r="K140" s="5">
        <f t="shared" si="19"/>
        <v>0.74710177461452942</v>
      </c>
      <c r="L140" s="5">
        <f t="shared" si="20"/>
        <v>0.65271878322718779</v>
      </c>
      <c r="M140" s="5">
        <f t="shared" si="11"/>
        <v>0.65301112161215669</v>
      </c>
      <c r="N140" s="5">
        <f t="shared" si="11"/>
        <v>0.65300994579194871</v>
      </c>
      <c r="O140" s="5">
        <f t="shared" si="11"/>
        <v>0.65300994577279314</v>
      </c>
      <c r="P140" s="5">
        <f t="shared" si="11"/>
        <v>0.65300994577279314</v>
      </c>
      <c r="Q140" s="4">
        <f t="shared" si="21"/>
        <v>3.0228962452909227E-3</v>
      </c>
      <c r="R140" s="5">
        <f t="shared" si="12"/>
        <v>4.3443469026616217</v>
      </c>
      <c r="T140" s="4">
        <f t="shared" si="22"/>
        <v>4.5000000000000003E-5</v>
      </c>
      <c r="U140" s="5">
        <f t="shared" si="13"/>
        <v>-0.9080469237917228</v>
      </c>
      <c r="V140" s="5">
        <f t="shared" si="14"/>
        <v>-0.89709159969329477</v>
      </c>
      <c r="W140" s="5">
        <f t="shared" si="23"/>
        <v>-1.0955324098428032E-2</v>
      </c>
      <c r="AC140" s="4">
        <f t="shared" si="24"/>
        <v>4.5000000000000003E-5</v>
      </c>
      <c r="AD140" s="5">
        <f t="shared" si="25"/>
        <v>8.7939826147678257E-3</v>
      </c>
      <c r="AE140" s="5">
        <f t="shared" si="15"/>
        <v>8.6878857522198292E-3</v>
      </c>
      <c r="AF140" s="5">
        <f t="shared" si="26"/>
        <v>1.0609686254799654E-4</v>
      </c>
    </row>
    <row r="141" spans="1:33" x14ac:dyDescent="0.25">
      <c r="A141" s="4">
        <f t="shared" si="16"/>
        <v>5.0000000000000002E-5</v>
      </c>
      <c r="B141" s="5">
        <f t="shared" si="5"/>
        <v>18</v>
      </c>
      <c r="C141" s="5">
        <f t="shared" si="6"/>
        <v>5.2523938264533445</v>
      </c>
      <c r="D141" s="5">
        <f t="shared" si="7"/>
        <v>4.2453744274419911</v>
      </c>
      <c r="E141" s="5">
        <f t="shared" si="8"/>
        <v>1.1427826217967683</v>
      </c>
      <c r="F141" s="5">
        <f t="shared" si="18"/>
        <v>1.1555944502236419</v>
      </c>
      <c r="G141" s="5">
        <f t="shared" si="9"/>
        <v>0.4925458044927814</v>
      </c>
      <c r="H141" s="5">
        <f t="shared" si="10"/>
        <v>0.50229828628156503</v>
      </c>
      <c r="J141" s="5">
        <f t="shared" si="17"/>
        <v>1.2950098840497437E-2</v>
      </c>
      <c r="K141" s="5">
        <f t="shared" si="19"/>
        <v>0.74836008153226963</v>
      </c>
      <c r="L141" s="5">
        <f t="shared" si="20"/>
        <v>0.65300994577279314</v>
      </c>
      <c r="M141" s="5">
        <f t="shared" si="11"/>
        <v>0.65329730284529475</v>
      </c>
      <c r="N141" s="5">
        <f t="shared" si="11"/>
        <v>0.65329616396009005</v>
      </c>
      <c r="O141" s="5">
        <f t="shared" si="11"/>
        <v>0.6532961639420769</v>
      </c>
      <c r="P141" s="5">
        <f t="shared" si="11"/>
        <v>0.6532961639420769</v>
      </c>
      <c r="Q141" s="4">
        <f t="shared" si="21"/>
        <v>3.0541266237836305E-3</v>
      </c>
      <c r="R141" s="5">
        <f t="shared" si="12"/>
        <v>4.2453744274419911</v>
      </c>
      <c r="T141" s="4">
        <f t="shared" si="22"/>
        <v>5.0000000000000002E-5</v>
      </c>
      <c r="U141" s="5">
        <f t="shared" si="13"/>
        <v>-1.0070193990113534</v>
      </c>
      <c r="V141" s="5">
        <f t="shared" si="14"/>
        <v>-0.9936393806663345</v>
      </c>
      <c r="W141" s="5">
        <f t="shared" si="23"/>
        <v>-1.3380018345018896E-2</v>
      </c>
      <c r="AC141" s="4">
        <f t="shared" si="24"/>
        <v>5.0000000000000002E-5</v>
      </c>
      <c r="AD141" s="5">
        <f t="shared" si="25"/>
        <v>9.752481788783629E-3</v>
      </c>
      <c r="AE141" s="5">
        <f t="shared" si="15"/>
        <v>9.6229029689799545E-3</v>
      </c>
      <c r="AF141" s="5">
        <f t="shared" si="26"/>
        <v>1.2957881980367458E-4</v>
      </c>
    </row>
    <row r="142" spans="1:33" x14ac:dyDescent="0.25">
      <c r="A142" s="4">
        <f t="shared" si="16"/>
        <v>5.5000000000000002E-5</v>
      </c>
      <c r="B142" s="5">
        <f t="shared" si="5"/>
        <v>18</v>
      </c>
      <c r="C142" s="5">
        <f t="shared" si="6"/>
        <v>5.2523938264533445</v>
      </c>
      <c r="D142" s="5">
        <f t="shared" si="7"/>
        <v>4.1471808273925426</v>
      </c>
      <c r="E142" s="5">
        <f t="shared" si="8"/>
        <v>1.1427826217967683</v>
      </c>
      <c r="F142" s="5">
        <f t="shared" si="18"/>
        <v>1.1568264943275746</v>
      </c>
      <c r="G142" s="5">
        <f t="shared" si="9"/>
        <v>0.4925458044927814</v>
      </c>
      <c r="H142" s="5">
        <f t="shared" si="10"/>
        <v>0.50324924243712432</v>
      </c>
      <c r="J142" s="5">
        <f t="shared" si="17"/>
        <v>1.4195625574166475E-2</v>
      </c>
      <c r="K142" s="5">
        <f t="shared" si="19"/>
        <v>0.74960560826593858</v>
      </c>
      <c r="L142" s="5">
        <f t="shared" si="20"/>
        <v>0.6532961639420769</v>
      </c>
      <c r="M142" s="5">
        <f t="shared" si="11"/>
        <v>0.65357835283516497</v>
      </c>
      <c r="N142" s="5">
        <f t="shared" si="11"/>
        <v>0.65357725190732119</v>
      </c>
      <c r="O142" s="5">
        <f t="shared" si="11"/>
        <v>0.65357725189045035</v>
      </c>
      <c r="P142" s="5">
        <f t="shared" si="11"/>
        <v>0.65357725189045035</v>
      </c>
      <c r="Q142" s="4">
        <f t="shared" si="21"/>
        <v>3.085111231254553E-3</v>
      </c>
      <c r="R142" s="5">
        <f t="shared" si="12"/>
        <v>4.1471808273925426</v>
      </c>
      <c r="T142" s="4">
        <f t="shared" si="22"/>
        <v>5.5000000000000002E-5</v>
      </c>
      <c r="U142" s="5">
        <f t="shared" si="13"/>
        <v>-1.1052129990608019</v>
      </c>
      <c r="V142" s="5">
        <f t="shared" si="14"/>
        <v>-1.0892065595341931</v>
      </c>
      <c r="W142" s="5">
        <f t="shared" si="23"/>
        <v>-1.6006439526608851E-2</v>
      </c>
      <c r="AC142" s="4">
        <f t="shared" si="24"/>
        <v>5.5000000000000002E-5</v>
      </c>
      <c r="AD142" s="5">
        <f t="shared" si="25"/>
        <v>1.070343794434292E-2</v>
      </c>
      <c r="AE142" s="5">
        <f t="shared" si="15"/>
        <v>1.0548423542296853E-2</v>
      </c>
      <c r="AF142" s="5">
        <f t="shared" si="26"/>
        <v>1.5501440204606677E-4</v>
      </c>
    </row>
    <row r="143" spans="1:33" x14ac:dyDescent="0.25">
      <c r="A143" s="4">
        <f t="shared" si="16"/>
        <v>6.0000000000000002E-5</v>
      </c>
      <c r="B143" s="5">
        <f t="shared" si="5"/>
        <v>18</v>
      </c>
      <c r="C143" s="5">
        <f t="shared" si="6"/>
        <v>5.2523938264533445</v>
      </c>
      <c r="D143" s="5">
        <f t="shared" si="7"/>
        <v>4.0498732072051418</v>
      </c>
      <c r="E143" s="5">
        <f t="shared" si="8"/>
        <v>1.1427826217967683</v>
      </c>
      <c r="F143" s="5">
        <f t="shared" si="18"/>
        <v>1.1580446507138102</v>
      </c>
      <c r="G143" s="5">
        <f t="shared" si="9"/>
        <v>0.4925458044927814</v>
      </c>
      <c r="H143" s="5">
        <f t="shared" si="10"/>
        <v>0.50419161831858117</v>
      </c>
      <c r="J143" s="5">
        <f t="shared" si="17"/>
        <v>1.5427142939252455E-2</v>
      </c>
      <c r="K143" s="5">
        <f t="shared" si="19"/>
        <v>0.75083712563102456</v>
      </c>
      <c r="L143" s="5">
        <f t="shared" si="20"/>
        <v>0.65357725189045035</v>
      </c>
      <c r="M143" s="5">
        <f t="shared" si="11"/>
        <v>0.65385409450615384</v>
      </c>
      <c r="N143" s="5">
        <f t="shared" si="11"/>
        <v>0.65385303241096548</v>
      </c>
      <c r="O143" s="5">
        <f t="shared" si="11"/>
        <v>0.65385303239522896</v>
      </c>
      <c r="P143" s="5">
        <f t="shared" si="11"/>
        <v>0.65385303239522896</v>
      </c>
      <c r="Q143" s="4">
        <f t="shared" si="21"/>
        <v>3.115816271235956E-3</v>
      </c>
      <c r="R143" s="5">
        <f t="shared" si="12"/>
        <v>4.0498732072051418</v>
      </c>
      <c r="T143" s="4">
        <f t="shared" si="22"/>
        <v>6.0000000000000002E-5</v>
      </c>
      <c r="U143" s="5">
        <f t="shared" si="13"/>
        <v>-1.2025206192482027</v>
      </c>
      <c r="V143" s="5">
        <f t="shared" si="14"/>
        <v>-1.1836988230292926</v>
      </c>
      <c r="W143" s="5">
        <f t="shared" si="23"/>
        <v>-1.8821796218910114E-2</v>
      </c>
      <c r="AC143" s="4">
        <f t="shared" si="24"/>
        <v>6.0000000000000002E-5</v>
      </c>
      <c r="AD143" s="5">
        <f t="shared" si="25"/>
        <v>1.1645813825799767E-2</v>
      </c>
      <c r="AE143" s="5">
        <f t="shared" si="15"/>
        <v>1.146353409510411E-2</v>
      </c>
      <c r="AF143" s="5">
        <f t="shared" si="26"/>
        <v>1.8227973069565723E-4</v>
      </c>
    </row>
    <row r="144" spans="1:33" x14ac:dyDescent="0.25">
      <c r="A144" s="4">
        <f t="shared" si="16"/>
        <v>6.5000000000000008E-5</v>
      </c>
      <c r="B144" s="5">
        <f t="shared" si="5"/>
        <v>18</v>
      </c>
      <c r="C144" s="5">
        <f t="shared" si="6"/>
        <v>5.2523938264533445</v>
      </c>
      <c r="D144" s="5">
        <f t="shared" si="7"/>
        <v>3.9535581162302602</v>
      </c>
      <c r="E144" s="5">
        <f t="shared" si="8"/>
        <v>1.1427826217967683</v>
      </c>
      <c r="F144" s="5">
        <f t="shared" si="18"/>
        <v>1.1592477186533219</v>
      </c>
      <c r="G144" s="5">
        <f t="shared" si="9"/>
        <v>0.4925458044927814</v>
      </c>
      <c r="H144" s="5">
        <f t="shared" si="10"/>
        <v>0.50512438204849519</v>
      </c>
      <c r="J144" s="5">
        <f t="shared" si="17"/>
        <v>1.6643435576798933E-2</v>
      </c>
      <c r="K144" s="5">
        <f t="shared" si="19"/>
        <v>0.75205341826857108</v>
      </c>
      <c r="L144" s="5">
        <f t="shared" si="20"/>
        <v>0.65385303239522896</v>
      </c>
      <c r="M144" s="5">
        <f t="shared" si="11"/>
        <v>0.6541243591511916</v>
      </c>
      <c r="N144" s="5">
        <f t="shared" si="11"/>
        <v>0.654123336619444</v>
      </c>
      <c r="O144" s="5">
        <f t="shared" si="11"/>
        <v>0.65412333660482669</v>
      </c>
      <c r="P144" s="5">
        <f t="shared" si="11"/>
        <v>0.65412333660482669</v>
      </c>
      <c r="Q144" s="4">
        <f t="shared" si="21"/>
        <v>3.1462081224959164E-3</v>
      </c>
      <c r="R144" s="5">
        <f t="shared" si="12"/>
        <v>3.9535581162302602</v>
      </c>
      <c r="T144" s="4">
        <f t="shared" si="22"/>
        <v>6.5000000000000008E-5</v>
      </c>
      <c r="U144" s="5">
        <f t="shared" si="13"/>
        <v>-1.2988357102230843</v>
      </c>
      <c r="V144" s="5">
        <f t="shared" si="14"/>
        <v>-1.2770229186957536</v>
      </c>
      <c r="W144" s="5">
        <f t="shared" si="23"/>
        <v>-2.1812791527330733E-2</v>
      </c>
      <c r="AC144" s="4">
        <f t="shared" si="24"/>
        <v>6.5000000000000008E-5</v>
      </c>
      <c r="AD144" s="5">
        <f t="shared" si="25"/>
        <v>1.2578577555713788E-2</v>
      </c>
      <c r="AE144" s="5">
        <f t="shared" si="15"/>
        <v>1.2367331523768746E-2</v>
      </c>
      <c r="AF144" s="5">
        <f t="shared" si="26"/>
        <v>2.112460319450421E-4</v>
      </c>
    </row>
    <row r="145" spans="1:32" x14ac:dyDescent="0.25">
      <c r="A145" s="4">
        <f t="shared" si="16"/>
        <v>7.0000000000000007E-5</v>
      </c>
      <c r="B145" s="5">
        <f t="shared" si="5"/>
        <v>18</v>
      </c>
      <c r="C145" s="5">
        <f t="shared" si="6"/>
        <v>5.2523938264533445</v>
      </c>
      <c r="D145" s="5">
        <f t="shared" si="7"/>
        <v>3.8583414004000254</v>
      </c>
      <c r="E145" s="5">
        <f t="shared" si="8"/>
        <v>1.1427826217967683</v>
      </c>
      <c r="F145" s="5">
        <f t="shared" si="18"/>
        <v>1.160434512345466</v>
      </c>
      <c r="G145" s="5">
        <f t="shared" si="9"/>
        <v>0.4925458044927814</v>
      </c>
      <c r="H145" s="5">
        <f t="shared" si="10"/>
        <v>0.50604650856168232</v>
      </c>
      <c r="J145" s="5">
        <f t="shared" si="17"/>
        <v>1.7843303152817437E-2</v>
      </c>
      <c r="K145" s="5">
        <f t="shared" si="19"/>
        <v>0.75325328584458962</v>
      </c>
      <c r="L145" s="5">
        <f t="shared" si="20"/>
        <v>0.65412333660482669</v>
      </c>
      <c r="M145" s="5">
        <f t="shared" si="11"/>
        <v>0.65438898617637942</v>
      </c>
      <c r="N145" s="5">
        <f t="shared" si="11"/>
        <v>0.65438800379730389</v>
      </c>
      <c r="O145" s="5">
        <f t="shared" si="11"/>
        <v>0.65438800378378359</v>
      </c>
      <c r="P145" s="5">
        <f t="shared" si="11"/>
        <v>0.65438800378378359</v>
      </c>
      <c r="Q145" s="4">
        <f t="shared" si="21"/>
        <v>3.176253385763426E-3</v>
      </c>
      <c r="R145" s="5">
        <f t="shared" si="12"/>
        <v>3.8583414004000254</v>
      </c>
      <c r="T145" s="4">
        <f t="shared" si="22"/>
        <v>7.0000000000000007E-5</v>
      </c>
      <c r="U145" s="5">
        <f t="shared" si="13"/>
        <v>-1.3940524260533191</v>
      </c>
      <c r="V145" s="5">
        <f t="shared" si="14"/>
        <v>-1.369086746918307</v>
      </c>
      <c r="W145" s="5">
        <f t="shared" si="23"/>
        <v>-2.4965679135012131E-2</v>
      </c>
      <c r="AC145" s="4">
        <f t="shared" si="24"/>
        <v>7.0000000000000007E-5</v>
      </c>
      <c r="AD145" s="5">
        <f t="shared" si="25"/>
        <v>1.3500704068900915E-2</v>
      </c>
      <c r="AE145" s="5">
        <f t="shared" si="15"/>
        <v>1.3258923889345452E-2</v>
      </c>
      <c r="AF145" s="5">
        <f t="shared" si="26"/>
        <v>2.4178017955546298E-4</v>
      </c>
    </row>
    <row r="146" spans="1:32" x14ac:dyDescent="0.25">
      <c r="A146" s="4">
        <f t="shared" si="16"/>
        <v>7.5000000000000007E-5</v>
      </c>
      <c r="B146" s="5">
        <f t="shared" si="5"/>
        <v>18</v>
      </c>
      <c r="C146" s="5">
        <f t="shared" si="6"/>
        <v>5.2523938264533445</v>
      </c>
      <c r="D146" s="5">
        <f t="shared" si="7"/>
        <v>3.7643280553915677</v>
      </c>
      <c r="E146" s="5">
        <f t="shared" si="8"/>
        <v>1.1427826217967683</v>
      </c>
      <c r="F146" s="5">
        <f t="shared" si="18"/>
        <v>1.1616038620824072</v>
      </c>
      <c r="G146" s="5">
        <f t="shared" si="9"/>
        <v>0.4925458044927814</v>
      </c>
      <c r="H146" s="5">
        <f t="shared" si="10"/>
        <v>0.50695698102725517</v>
      </c>
      <c r="J146" s="5">
        <f t="shared" si="17"/>
        <v>1.9025561542872209E-2</v>
      </c>
      <c r="K146" s="5">
        <f t="shared" si="19"/>
        <v>0.75443554423464432</v>
      </c>
      <c r="L146" s="5">
        <f t="shared" si="20"/>
        <v>0.65438800378378359</v>
      </c>
      <c r="M146" s="5">
        <f t="shared" si="11"/>
        <v>0.65464782284302547</v>
      </c>
      <c r="N146" s="5">
        <f t="shared" si="11"/>
        <v>0.65464688106760305</v>
      </c>
      <c r="O146" s="5">
        <f t="shared" si="11"/>
        <v>0.65464688105515201</v>
      </c>
      <c r="P146" s="5">
        <f t="shared" si="11"/>
        <v>0.65464688105515201</v>
      </c>
      <c r="Q146" s="4">
        <f t="shared" si="21"/>
        <v>3.2059189300621227E-3</v>
      </c>
      <c r="R146" s="5">
        <f t="shared" si="12"/>
        <v>3.7643280553915677</v>
      </c>
      <c r="T146" s="4">
        <f t="shared" si="22"/>
        <v>7.5000000000000007E-5</v>
      </c>
      <c r="U146" s="5">
        <f t="shared" si="13"/>
        <v>-1.4880657710617768</v>
      </c>
      <c r="V146" s="5">
        <f t="shared" si="14"/>
        <v>-1.4597994518134978</v>
      </c>
      <c r="W146" s="5">
        <f t="shared" si="23"/>
        <v>-2.8266319248279048E-2</v>
      </c>
      <c r="AC146" s="4">
        <f t="shared" si="24"/>
        <v>7.5000000000000007E-5</v>
      </c>
      <c r="AD146" s="5">
        <f t="shared" si="25"/>
        <v>1.4411176534473769E-2</v>
      </c>
      <c r="AE146" s="5">
        <f t="shared" si="15"/>
        <v>1.4137431297812652E-2</v>
      </c>
      <c r="AF146" s="5">
        <f t="shared" si="26"/>
        <v>2.7374523666111664E-4</v>
      </c>
    </row>
    <row r="147" spans="1:32" x14ac:dyDescent="0.25">
      <c r="A147" s="4">
        <f t="shared" si="16"/>
        <v>8.0000000000000007E-5</v>
      </c>
      <c r="B147" s="5">
        <f t="shared" si="5"/>
        <v>18</v>
      </c>
      <c r="C147" s="5">
        <f t="shared" si="6"/>
        <v>5.2523938264533445</v>
      </c>
      <c r="D147" s="5">
        <f t="shared" si="7"/>
        <v>3.6716220812925116</v>
      </c>
      <c r="E147" s="5">
        <f t="shared" si="8"/>
        <v>1.1427826217967683</v>
      </c>
      <c r="F147" s="5">
        <f t="shared" si="18"/>
        <v>1.1627546153977488</v>
      </c>
      <c r="G147" s="5">
        <f t="shared" si="9"/>
        <v>0.4925458044927814</v>
      </c>
      <c r="H147" s="5">
        <f t="shared" si="10"/>
        <v>0.50785479225611552</v>
      </c>
      <c r="J147" s="5">
        <f t="shared" si="17"/>
        <v>2.0189044000668049E-2</v>
      </c>
      <c r="K147" s="5">
        <f t="shared" si="19"/>
        <v>0.75559902669244017</v>
      </c>
      <c r="L147" s="5">
        <f t="shared" si="20"/>
        <v>0.65464688105515201</v>
      </c>
      <c r="M147" s="5">
        <f t="shared" si="11"/>
        <v>0.65490072400848454</v>
      </c>
      <c r="N147" s="5">
        <f t="shared" si="11"/>
        <v>0.6548998231530484</v>
      </c>
      <c r="O147" s="5">
        <f t="shared" si="11"/>
        <v>0.65489982314163331</v>
      </c>
      <c r="P147" s="5">
        <f t="shared" si="11"/>
        <v>0.6548998231416332</v>
      </c>
      <c r="Q147" s="4">
        <f t="shared" si="21"/>
        <v>3.2351719385700323E-3</v>
      </c>
      <c r="R147" s="5">
        <f t="shared" si="12"/>
        <v>3.6716220812925116</v>
      </c>
      <c r="T147" s="4">
        <f t="shared" si="22"/>
        <v>8.0000000000000007E-5</v>
      </c>
      <c r="U147" s="5">
        <f t="shared" si="13"/>
        <v>-1.580771745160833</v>
      </c>
      <c r="V147" s="5">
        <f t="shared" si="14"/>
        <v>-1.5490715108934729</v>
      </c>
      <c r="W147" s="5">
        <f t="shared" si="23"/>
        <v>-3.1700234267360017E-2</v>
      </c>
      <c r="AC147" s="4">
        <f t="shared" si="24"/>
        <v>8.0000000000000007E-5</v>
      </c>
      <c r="AD147" s="5">
        <f t="shared" si="25"/>
        <v>1.5308987763334114E-2</v>
      </c>
      <c r="AE147" s="5">
        <f t="shared" si="15"/>
        <v>1.5001986768421679E-2</v>
      </c>
      <c r="AF147" s="5">
        <f t="shared" si="26"/>
        <v>3.070009949124354E-4</v>
      </c>
    </row>
    <row r="148" spans="1:32" x14ac:dyDescent="0.25">
      <c r="A148" s="4">
        <f t="shared" si="16"/>
        <v>8.5000000000000006E-5</v>
      </c>
      <c r="B148" s="5">
        <f t="shared" si="5"/>
        <v>18</v>
      </c>
      <c r="C148" s="5">
        <f t="shared" si="6"/>
        <v>5.2523938264533445</v>
      </c>
      <c r="D148" s="5">
        <f t="shared" si="7"/>
        <v>3.5803263390147446</v>
      </c>
      <c r="E148" s="5">
        <f t="shared" si="8"/>
        <v>1.1427826217967683</v>
      </c>
      <c r="F148" s="5">
        <f t="shared" si="18"/>
        <v>1.163885638198257</v>
      </c>
      <c r="G148" s="5">
        <f t="shared" si="9"/>
        <v>0.4925458044927814</v>
      </c>
      <c r="H148" s="5">
        <f t="shared" si="10"/>
        <v>0.50873894609151482</v>
      </c>
      <c r="J148" s="5">
        <f t="shared" si="17"/>
        <v>2.1332602309488045E-2</v>
      </c>
      <c r="K148" s="5">
        <f t="shared" si="19"/>
        <v>0.75674258500126024</v>
      </c>
      <c r="L148" s="5">
        <f t="shared" si="20"/>
        <v>0.6548998231416332</v>
      </c>
      <c r="M148" s="5">
        <f t="shared" si="11"/>
        <v>0.65514755186706808</v>
      </c>
      <c r="N148" s="5">
        <f t="shared" si="11"/>
        <v>0.65514669211715904</v>
      </c>
      <c r="O148" s="5">
        <f t="shared" si="11"/>
        <v>0.65514669210674203</v>
      </c>
      <c r="P148" s="5">
        <f t="shared" si="11"/>
        <v>0.65514669210674203</v>
      </c>
      <c r="Q148" s="4">
        <f t="shared" si="21"/>
        <v>3.2639799539276376E-3</v>
      </c>
      <c r="R148" s="5">
        <f t="shared" si="12"/>
        <v>3.5803263390147446</v>
      </c>
      <c r="T148" s="4">
        <f t="shared" si="22"/>
        <v>8.5000000000000006E-5</v>
      </c>
      <c r="U148" s="5">
        <f t="shared" si="13"/>
        <v>-1.6720674874385999</v>
      </c>
      <c r="V148" s="5">
        <f t="shared" si="14"/>
        <v>-1.6368148234138657</v>
      </c>
      <c r="W148" s="5">
        <f t="shared" si="23"/>
        <v>-3.5252664024734148E-2</v>
      </c>
      <c r="AC148" s="4">
        <f t="shared" si="24"/>
        <v>8.5000000000000006E-5</v>
      </c>
      <c r="AD148" s="5">
        <f t="shared" si="25"/>
        <v>1.6193141598733418E-2</v>
      </c>
      <c r="AE148" s="5">
        <f t="shared" si="15"/>
        <v>1.5851737089302084E-2</v>
      </c>
      <c r="AF148" s="5">
        <f t="shared" si="26"/>
        <v>3.4140450943133394E-4</v>
      </c>
    </row>
    <row r="149" spans="1:32" x14ac:dyDescent="0.25">
      <c r="A149" s="4">
        <f t="shared" si="16"/>
        <v>9.0000000000000006E-5</v>
      </c>
      <c r="B149" s="5">
        <f t="shared" si="5"/>
        <v>18</v>
      </c>
      <c r="C149" s="5">
        <f t="shared" si="6"/>
        <v>5.2523938264533445</v>
      </c>
      <c r="D149" s="5">
        <f t="shared" si="7"/>
        <v>3.4905424086908585</v>
      </c>
      <c r="E149" s="5">
        <f t="shared" si="8"/>
        <v>1.1427826217967683</v>
      </c>
      <c r="F149" s="5">
        <f t="shared" si="18"/>
        <v>1.1649958158775662</v>
      </c>
      <c r="G149" s="5">
        <f t="shared" si="9"/>
        <v>0.4925458044927814</v>
      </c>
      <c r="H149" s="5">
        <f t="shared" si="10"/>
        <v>0.50960845878041505</v>
      </c>
      <c r="J149" s="5">
        <f t="shared" si="17"/>
        <v>2.2455107915344871E-2</v>
      </c>
      <c r="K149" s="5">
        <f t="shared" si="19"/>
        <v>0.75786509060711704</v>
      </c>
      <c r="L149" s="5">
        <f t="shared" si="20"/>
        <v>0.65514669210674203</v>
      </c>
      <c r="M149" s="5">
        <f t="shared" si="11"/>
        <v>0.65538817569217989</v>
      </c>
      <c r="N149" s="5">
        <f t="shared" si="11"/>
        <v>0.65538735710661211</v>
      </c>
      <c r="O149" s="5">
        <f t="shared" si="11"/>
        <v>0.65538735709715124</v>
      </c>
      <c r="P149" s="5">
        <f t="shared" si="11"/>
        <v>0.65538735709715124</v>
      </c>
      <c r="Q149" s="4">
        <f t="shared" si="21"/>
        <v>3.2923109229203353E-3</v>
      </c>
      <c r="R149" s="5">
        <f t="shared" si="12"/>
        <v>3.4905424086908585</v>
      </c>
      <c r="T149" s="4">
        <f t="shared" si="22"/>
        <v>9.0000000000000006E-5</v>
      </c>
      <c r="U149" s="5">
        <f t="shared" si="13"/>
        <v>-1.761851417762486</v>
      </c>
      <c r="V149" s="5">
        <f t="shared" si="14"/>
        <v>-1.7229427973185978</v>
      </c>
      <c r="W149" s="5">
        <f t="shared" si="23"/>
        <v>-3.8908620443888209E-2</v>
      </c>
      <c r="AC149" s="4">
        <f t="shared" si="24"/>
        <v>9.0000000000000006E-5</v>
      </c>
      <c r="AD149" s="5">
        <f t="shared" si="25"/>
        <v>1.706265428763365E-2</v>
      </c>
      <c r="AE149" s="5">
        <f t="shared" si="15"/>
        <v>1.6685843659478762E-2</v>
      </c>
      <c r="AF149" s="5">
        <f t="shared" si="26"/>
        <v>3.7681062815488747E-4</v>
      </c>
    </row>
    <row r="150" spans="1:32" x14ac:dyDescent="0.25">
      <c r="A150" s="4">
        <f t="shared" si="16"/>
        <v>9.5000000000000005E-5</v>
      </c>
      <c r="B150" s="5">
        <f t="shared" si="5"/>
        <v>18</v>
      </c>
      <c r="C150" s="5">
        <f t="shared" si="6"/>
        <v>5.2523938264533445</v>
      </c>
      <c r="D150" s="5">
        <f t="shared" si="7"/>
        <v>3.4023704502721142</v>
      </c>
      <c r="E150" s="5">
        <f t="shared" si="8"/>
        <v>1.1427826217967683</v>
      </c>
      <c r="F150" s="5">
        <f t="shared" si="18"/>
        <v>1.1660840544107889</v>
      </c>
      <c r="G150" s="5">
        <f t="shared" si="9"/>
        <v>0.4925458044927814</v>
      </c>
      <c r="H150" s="5">
        <f t="shared" si="10"/>
        <v>0.51046236032352776</v>
      </c>
      <c r="J150" s="5">
        <f t="shared" si="17"/>
        <v>2.355545304072728E-2</v>
      </c>
      <c r="K150" s="5">
        <f t="shared" si="19"/>
        <v>0.75896543573249942</v>
      </c>
      <c r="L150" s="5">
        <f t="shared" si="20"/>
        <v>0.65538735709715124</v>
      </c>
      <c r="M150" s="5">
        <f t="shared" si="11"/>
        <v>0.65562247158071485</v>
      </c>
      <c r="N150" s="5">
        <f t="shared" si="11"/>
        <v>0.65562169409581128</v>
      </c>
      <c r="O150" s="5">
        <f t="shared" si="11"/>
        <v>0.65562169408726123</v>
      </c>
      <c r="P150" s="5">
        <f t="shared" si="11"/>
        <v>0.65562169408726123</v>
      </c>
      <c r="Q150" s="4">
        <f t="shared" si="21"/>
        <v>3.3201332404661989E-3</v>
      </c>
      <c r="R150" s="5">
        <f t="shared" si="12"/>
        <v>3.4023704502721142</v>
      </c>
      <c r="T150" s="4">
        <f t="shared" si="22"/>
        <v>9.5000000000000005E-5</v>
      </c>
      <c r="U150" s="5">
        <f t="shared" si="13"/>
        <v>-1.8500233761812304</v>
      </c>
      <c r="V150" s="5">
        <f t="shared" si="14"/>
        <v>-1.8073704346957808</v>
      </c>
      <c r="W150" s="5">
        <f t="shared" si="23"/>
        <v>-4.2652941485449514E-2</v>
      </c>
      <c r="AC150" s="4">
        <f t="shared" si="24"/>
        <v>9.5000000000000005E-5</v>
      </c>
      <c r="AD150" s="5">
        <f t="shared" si="25"/>
        <v>1.7916555830746361E-2</v>
      </c>
      <c r="AE150" s="5">
        <f t="shared" si="15"/>
        <v>1.7503483316469847E-2</v>
      </c>
      <c r="AF150" s="5">
        <f t="shared" si="26"/>
        <v>4.1307251427651417E-4</v>
      </c>
    </row>
    <row r="151" spans="1:32" x14ac:dyDescent="0.25">
      <c r="A151" s="4">
        <f t="shared" si="16"/>
        <v>1E-4</v>
      </c>
      <c r="B151" s="5">
        <f t="shared" si="5"/>
        <v>18</v>
      </c>
      <c r="C151" s="5">
        <f t="shared" si="6"/>
        <v>5.2523938264533445</v>
      </c>
      <c r="D151" s="5">
        <f t="shared" si="7"/>
        <v>3.3159090665361468</v>
      </c>
      <c r="E151" s="5">
        <f t="shared" si="8"/>
        <v>1.1427826217967683</v>
      </c>
      <c r="F151" s="5">
        <f t="shared" si="18"/>
        <v>1.1671492814289453</v>
      </c>
      <c r="G151" s="5">
        <f t="shared" si="9"/>
        <v>0.4925458044927814</v>
      </c>
      <c r="H151" s="5">
        <f t="shared" si="10"/>
        <v>0.51129969580201595</v>
      </c>
      <c r="J151" s="5">
        <f t="shared" si="17"/>
        <v>2.4632551777842803E-2</v>
      </c>
      <c r="K151" s="5">
        <f t="shared" si="19"/>
        <v>0.76004253446961501</v>
      </c>
      <c r="L151" s="5">
        <f t="shared" si="20"/>
        <v>0.65562169408726123</v>
      </c>
      <c r="M151" s="5">
        <f t="shared" ref="M151:P170" si="27">L151-($B$65*(EXP(L151/$B$64)-1)-$K151/$B$122+L151/$B$122)/($B$66*EXP(L151/$B$64)+$B$123)</f>
        <v>0.65585032220065642</v>
      </c>
      <c r="N151" s="5">
        <f t="shared" si="27"/>
        <v>0.65584958563461637</v>
      </c>
      <c r="O151" s="5">
        <f t="shared" si="27"/>
        <v>0.65584958562692941</v>
      </c>
      <c r="P151" s="5">
        <f t="shared" si="27"/>
        <v>0.65584958562692941</v>
      </c>
      <c r="Q151" s="4">
        <f t="shared" si="21"/>
        <v>3.3474157928433668E-3</v>
      </c>
      <c r="R151" s="5">
        <f t="shared" si="12"/>
        <v>3.3159090665361468</v>
      </c>
      <c r="T151" s="4">
        <f t="shared" si="22"/>
        <v>1E-4</v>
      </c>
      <c r="U151" s="5">
        <f t="shared" si="13"/>
        <v>-1.9364847599171977</v>
      </c>
      <c r="V151" s="5">
        <f t="shared" si="14"/>
        <v>-1.8900144156603964</v>
      </c>
      <c r="W151" s="5">
        <f t="shared" si="23"/>
        <v>-4.6470344256801299E-2</v>
      </c>
      <c r="AC151" s="4">
        <f t="shared" si="24"/>
        <v>1E-4</v>
      </c>
      <c r="AD151" s="5">
        <f t="shared" si="25"/>
        <v>1.8753891309234549E-2</v>
      </c>
      <c r="AE151" s="5">
        <f t="shared" si="15"/>
        <v>1.8303849148648733E-2</v>
      </c>
      <c r="AF151" s="5">
        <f t="shared" si="26"/>
        <v>4.5004216058581667E-4</v>
      </c>
    </row>
    <row r="152" spans="1:32" x14ac:dyDescent="0.25">
      <c r="A152" s="4">
        <f t="shared" si="16"/>
        <v>1.05E-4</v>
      </c>
      <c r="B152" s="5">
        <f t="shared" si="5"/>
        <v>18</v>
      </c>
      <c r="C152" s="5">
        <f t="shared" si="6"/>
        <v>5.2523938264533445</v>
      </c>
      <c r="D152" s="5">
        <f t="shared" si="7"/>
        <v>3.231255168699013</v>
      </c>
      <c r="E152" s="5">
        <f t="shared" si="8"/>
        <v>1.1427826217967683</v>
      </c>
      <c r="F152" s="5">
        <f t="shared" si="18"/>
        <v>1.1681904472721709</v>
      </c>
      <c r="G152" s="5">
        <f t="shared" si="9"/>
        <v>0.4925458044927814</v>
      </c>
      <c r="H152" s="5">
        <f t="shared" si="10"/>
        <v>0.51211952667897498</v>
      </c>
      <c r="J152" s="5">
        <f t="shared" si="17"/>
        <v>2.5685341160277608E-2</v>
      </c>
      <c r="K152" s="5">
        <f t="shared" si="19"/>
        <v>0.76109532385204981</v>
      </c>
      <c r="L152" s="5">
        <f t="shared" si="20"/>
        <v>0.65584958562692941</v>
      </c>
      <c r="M152" s="5">
        <f t="shared" si="27"/>
        <v>0.65607161654270263</v>
      </c>
      <c r="N152" s="5">
        <f t="shared" si="27"/>
        <v>0.65607092060007</v>
      </c>
      <c r="O152" s="5">
        <f t="shared" si="27"/>
        <v>0.65607092059319605</v>
      </c>
      <c r="P152" s="5">
        <f t="shared" si="27"/>
        <v>0.65607092059319594</v>
      </c>
      <c r="Q152" s="4">
        <f t="shared" si="21"/>
        <v>3.3741280000956345E-3</v>
      </c>
      <c r="R152" s="5">
        <f t="shared" si="12"/>
        <v>3.231255168699013</v>
      </c>
      <c r="T152" s="4">
        <f t="shared" si="22"/>
        <v>1.05E-4</v>
      </c>
      <c r="U152" s="5">
        <f t="shared" si="13"/>
        <v>-2.0211386577543315</v>
      </c>
      <c r="V152" s="5">
        <f t="shared" si="14"/>
        <v>-1.9707931805809604</v>
      </c>
      <c r="W152" s="5">
        <f t="shared" si="23"/>
        <v>-5.0345477173371123E-2</v>
      </c>
      <c r="AC152" s="4">
        <f t="shared" si="24"/>
        <v>1.05E-4</v>
      </c>
      <c r="AD152" s="5">
        <f t="shared" si="25"/>
        <v>1.9573722186193576E-2</v>
      </c>
      <c r="AE152" s="5">
        <f t="shared" si="15"/>
        <v>1.9086151291568383E-2</v>
      </c>
      <c r="AF152" s="5">
        <f t="shared" si="26"/>
        <v>4.8757089462519304E-4</v>
      </c>
    </row>
    <row r="153" spans="1:32" x14ac:dyDescent="0.25">
      <c r="A153" s="4">
        <f t="shared" si="16"/>
        <v>1.1E-4</v>
      </c>
      <c r="B153" s="5">
        <f t="shared" si="5"/>
        <v>18</v>
      </c>
      <c r="C153" s="5">
        <f t="shared" si="6"/>
        <v>5.2523938264533445</v>
      </c>
      <c r="D153" s="5">
        <f t="shared" si="7"/>
        <v>3.1485038448144795</v>
      </c>
      <c r="E153" s="5">
        <f t="shared" si="8"/>
        <v>1.1427826217967683</v>
      </c>
      <c r="F153" s="5">
        <f t="shared" si="18"/>
        <v>1.1692065260206679</v>
      </c>
      <c r="G153" s="5">
        <f t="shared" si="9"/>
        <v>0.4925458044927814</v>
      </c>
      <c r="H153" s="5">
        <f t="shared" si="10"/>
        <v>0.51292093207391964</v>
      </c>
      <c r="J153" s="5">
        <f t="shared" si="17"/>
        <v>2.6712782212016041E-2</v>
      </c>
      <c r="K153" s="5">
        <f t="shared" si="19"/>
        <v>0.76212276490378816</v>
      </c>
      <c r="L153" s="5">
        <f t="shared" si="20"/>
        <v>0.65607092059319594</v>
      </c>
      <c r="M153" s="5">
        <f t="shared" si="27"/>
        <v>0.65628624967666183</v>
      </c>
      <c r="N153" s="5">
        <f t="shared" si="27"/>
        <v>0.65628559395286057</v>
      </c>
      <c r="O153" s="5">
        <f t="shared" si="27"/>
        <v>0.65628559394674835</v>
      </c>
      <c r="P153" s="5">
        <f t="shared" si="27"/>
        <v>0.65628559394674835</v>
      </c>
      <c r="Q153" s="4">
        <f t="shared" si="21"/>
        <v>3.4002398575585474E-3</v>
      </c>
      <c r="R153" s="5">
        <f t="shared" si="12"/>
        <v>3.1485038448144795</v>
      </c>
      <c r="T153" s="4">
        <f t="shared" si="22"/>
        <v>1.1E-4</v>
      </c>
      <c r="U153" s="5">
        <f t="shared" si="13"/>
        <v>-2.103889981638865</v>
      </c>
      <c r="V153" s="5">
        <f t="shared" si="14"/>
        <v>-2.0496270105690355</v>
      </c>
      <c r="W153" s="5">
        <f t="shared" si="23"/>
        <v>-5.4262971069829469E-2</v>
      </c>
      <c r="AC153" s="4">
        <f t="shared" si="24"/>
        <v>1.1E-4</v>
      </c>
      <c r="AD153" s="5">
        <f t="shared" si="25"/>
        <v>2.0375127581138242E-2</v>
      </c>
      <c r="AE153" s="5">
        <f t="shared" si="15"/>
        <v>1.9849617707462235E-2</v>
      </c>
      <c r="AF153" s="5">
        <f t="shared" si="26"/>
        <v>5.2550987367600693E-4</v>
      </c>
    </row>
    <row r="154" spans="1:32" x14ac:dyDescent="0.25">
      <c r="A154" s="4">
        <f t="shared" si="16"/>
        <v>1.15E-4</v>
      </c>
      <c r="B154" s="5">
        <f t="shared" si="5"/>
        <v>18</v>
      </c>
      <c r="C154" s="5">
        <f t="shared" si="6"/>
        <v>5.2523938264533445</v>
      </c>
      <c r="D154" s="5">
        <f t="shared" si="7"/>
        <v>3.0677482311330113</v>
      </c>
      <c r="E154" s="5">
        <f t="shared" si="8"/>
        <v>1.1427826217967683</v>
      </c>
      <c r="F154" s="5">
        <f t="shared" si="18"/>
        <v>1.1701965165023851</v>
      </c>
      <c r="G154" s="5">
        <f t="shared" si="9"/>
        <v>0.4925458044927814</v>
      </c>
      <c r="H154" s="5">
        <f t="shared" si="10"/>
        <v>0.51370301000860863</v>
      </c>
      <c r="J154" s="5">
        <f t="shared" si="17"/>
        <v>2.7713860972784495E-2</v>
      </c>
      <c r="K154" s="5">
        <f t="shared" si="19"/>
        <v>0.76312384366455666</v>
      </c>
      <c r="L154" s="5">
        <f t="shared" si="20"/>
        <v>0.65628559394674835</v>
      </c>
      <c r="M154" s="5">
        <f t="shared" si="27"/>
        <v>0.65649412251326777</v>
      </c>
      <c r="N154" s="5">
        <f t="shared" si="27"/>
        <v>0.65649350649917937</v>
      </c>
      <c r="O154" s="5">
        <f t="shared" si="27"/>
        <v>0.65649350649377658</v>
      </c>
      <c r="P154" s="5">
        <f t="shared" si="27"/>
        <v>0.65649350649377658</v>
      </c>
      <c r="Q154" s="4">
        <f t="shared" si="21"/>
        <v>3.4257219764515677E-3</v>
      </c>
      <c r="R154" s="5">
        <f t="shared" si="12"/>
        <v>3.0677482311330113</v>
      </c>
      <c r="T154" s="4">
        <f t="shared" si="22"/>
        <v>1.15E-4</v>
      </c>
      <c r="U154" s="5">
        <f t="shared" si="13"/>
        <v>-2.1846455953203332</v>
      </c>
      <c r="V154" s="5">
        <f t="shared" si="14"/>
        <v>-2.1264381061521469</v>
      </c>
      <c r="W154" s="5">
        <f t="shared" si="23"/>
        <v>-5.8207489168186299E-2</v>
      </c>
      <c r="AC154" s="4">
        <f t="shared" si="24"/>
        <v>1.15E-4</v>
      </c>
      <c r="AD154" s="5">
        <f t="shared" si="25"/>
        <v>2.1157205515827227E-2</v>
      </c>
      <c r="AE154" s="5">
        <f t="shared" si="15"/>
        <v>2.0593494947152204E-2</v>
      </c>
      <c r="AF154" s="5">
        <f t="shared" si="26"/>
        <v>5.6371056867502226E-4</v>
      </c>
    </row>
    <row r="155" spans="1:32" x14ac:dyDescent="0.25">
      <c r="A155" s="4">
        <f t="shared" si="16"/>
        <v>1.2E-4</v>
      </c>
      <c r="B155" s="5">
        <f t="shared" si="5"/>
        <v>18</v>
      </c>
      <c r="C155" s="5">
        <f t="shared" si="6"/>
        <v>5.2523938264533445</v>
      </c>
      <c r="D155" s="5">
        <f t="shared" si="7"/>
        <v>2.9890793865815048</v>
      </c>
      <c r="E155" s="5">
        <f t="shared" si="8"/>
        <v>1.1427826217967683</v>
      </c>
      <c r="F155" s="5">
        <f t="shared" si="18"/>
        <v>1.1711594432764396</v>
      </c>
      <c r="G155" s="5">
        <f t="shared" si="9"/>
        <v>0.4925458044927814</v>
      </c>
      <c r="H155" s="5">
        <f t="shared" si="10"/>
        <v>0.51446487862264578</v>
      </c>
      <c r="J155" s="5">
        <f t="shared" si="17"/>
        <v>2.8687589498707793E-2</v>
      </c>
      <c r="K155" s="5">
        <f t="shared" si="19"/>
        <v>0.76409757219047991</v>
      </c>
      <c r="L155" s="5">
        <f t="shared" si="20"/>
        <v>0.65649350649377658</v>
      </c>
      <c r="M155" s="5">
        <f t="shared" si="27"/>
        <v>0.65669514157198239</v>
      </c>
      <c r="N155" s="5">
        <f t="shared" si="27"/>
        <v>0.65669456465853959</v>
      </c>
      <c r="O155" s="5">
        <f t="shared" si="27"/>
        <v>0.65669456465379383</v>
      </c>
      <c r="P155" s="5">
        <f t="shared" si="27"/>
        <v>0.65669456465379383</v>
      </c>
      <c r="Q155" s="4">
        <f t="shared" si="21"/>
        <v>3.4505456234855082E-3</v>
      </c>
      <c r="R155" s="5">
        <f t="shared" si="12"/>
        <v>2.9890793865815048</v>
      </c>
      <c r="T155" s="4">
        <f t="shared" si="22"/>
        <v>1.2E-4</v>
      </c>
      <c r="U155" s="5">
        <f t="shared" si="13"/>
        <v>-2.2633144398718397</v>
      </c>
      <c r="V155" s="5">
        <f t="shared" si="14"/>
        <v>-2.2011506640524701</v>
      </c>
      <c r="W155" s="5">
        <f t="shared" si="23"/>
        <v>-6.2163775819369604E-2</v>
      </c>
      <c r="AC155" s="4">
        <f t="shared" si="24"/>
        <v>1.2E-4</v>
      </c>
      <c r="AD155" s="5">
        <f t="shared" si="25"/>
        <v>2.191907412986438E-2</v>
      </c>
      <c r="AE155" s="5">
        <f t="shared" si="15"/>
        <v>2.1317048893612113E-2</v>
      </c>
      <c r="AF155" s="5">
        <f t="shared" si="26"/>
        <v>6.0202523625226684E-4</v>
      </c>
    </row>
    <row r="156" spans="1:32" x14ac:dyDescent="0.25">
      <c r="A156" s="4">
        <f t="shared" si="16"/>
        <v>1.25E-4</v>
      </c>
      <c r="B156" s="5">
        <f t="shared" si="5"/>
        <v>18</v>
      </c>
      <c r="C156" s="5">
        <f t="shared" si="6"/>
        <v>5.2523938264533445</v>
      </c>
      <c r="D156" s="5">
        <f t="shared" si="7"/>
        <v>2.9125861705149063</v>
      </c>
      <c r="E156" s="5">
        <f t="shared" si="8"/>
        <v>1.1427826217967683</v>
      </c>
      <c r="F156" s="5">
        <f t="shared" si="18"/>
        <v>1.1720943575913116</v>
      </c>
      <c r="G156" s="5">
        <f t="shared" si="9"/>
        <v>0.4925458044927814</v>
      </c>
      <c r="H156" s="5">
        <f t="shared" si="10"/>
        <v>0.51520567735739442</v>
      </c>
      <c r="J156" s="5">
        <f t="shared" si="17"/>
        <v>2.9633006837290522E-2</v>
      </c>
      <c r="K156" s="5">
        <f t="shared" si="19"/>
        <v>0.76504298952906269</v>
      </c>
      <c r="L156" s="5">
        <f t="shared" si="20"/>
        <v>0.65669456465379383</v>
      </c>
      <c r="M156" s="5">
        <f t="shared" si="27"/>
        <v>0.65688921875528383</v>
      </c>
      <c r="N156" s="5">
        <f t="shared" si="27"/>
        <v>0.65688868023805824</v>
      </c>
      <c r="O156" s="5">
        <f t="shared" si="27"/>
        <v>0.65688868023391733</v>
      </c>
      <c r="P156" s="5">
        <f t="shared" si="27"/>
        <v>0.65688868023391733</v>
      </c>
      <c r="Q156" s="4">
        <f t="shared" si="21"/>
        <v>3.4746827594375304E-3</v>
      </c>
      <c r="R156" s="5">
        <f t="shared" si="12"/>
        <v>2.9125861705149063</v>
      </c>
      <c r="T156" s="4">
        <f t="shared" si="22"/>
        <v>1.25E-4</v>
      </c>
      <c r="U156" s="5">
        <f t="shared" si="13"/>
        <v>-2.3398076559384382</v>
      </c>
      <c r="V156" s="5">
        <f t="shared" si="14"/>
        <v>-2.2736909519955133</v>
      </c>
      <c r="W156" s="5">
        <f t="shared" si="23"/>
        <v>-6.6116703942924904E-2</v>
      </c>
      <c r="AC156" s="4">
        <f t="shared" si="24"/>
        <v>1.25E-4</v>
      </c>
      <c r="AD156" s="5">
        <f t="shared" si="25"/>
        <v>2.2659872864613018E-2</v>
      </c>
      <c r="AE156" s="5">
        <f t="shared" si="15"/>
        <v>2.2019565486452525E-2</v>
      </c>
      <c r="AF156" s="5">
        <f t="shared" si="26"/>
        <v>6.4030737816049219E-4</v>
      </c>
    </row>
    <row r="157" spans="1:32" x14ac:dyDescent="0.25">
      <c r="A157" s="4">
        <f t="shared" si="16"/>
        <v>1.3000000000000002E-4</v>
      </c>
      <c r="B157" s="5">
        <f t="shared" si="5"/>
        <v>18</v>
      </c>
      <c r="C157" s="5">
        <f t="shared" si="6"/>
        <v>5.2523938264533445</v>
      </c>
      <c r="D157" s="5">
        <f t="shared" si="7"/>
        <v>2.8383551238813656</v>
      </c>
      <c r="E157" s="5">
        <f t="shared" si="8"/>
        <v>1.1427826217967683</v>
      </c>
      <c r="F157" s="5">
        <f t="shared" si="18"/>
        <v>1.1730003383168732</v>
      </c>
      <c r="G157" s="5">
        <f t="shared" si="9"/>
        <v>0.4925458044927814</v>
      </c>
      <c r="H157" s="5">
        <f t="shared" si="10"/>
        <v>0.51592456810683451</v>
      </c>
      <c r="J157" s="5">
        <f t="shared" si="17"/>
        <v>3.054917997576112E-2</v>
      </c>
      <c r="K157" s="5">
        <f t="shared" si="19"/>
        <v>0.76595916266753328</v>
      </c>
      <c r="L157" s="5">
        <f t="shared" si="20"/>
        <v>0.65688868023391733</v>
      </c>
      <c r="M157" s="5">
        <f t="shared" si="27"/>
        <v>0.65707627112986067</v>
      </c>
      <c r="N157" s="5">
        <f t="shared" si="27"/>
        <v>0.65707577021362662</v>
      </c>
      <c r="O157" s="5">
        <f t="shared" si="27"/>
        <v>0.65707577021003882</v>
      </c>
      <c r="P157" s="5">
        <f t="shared" si="27"/>
        <v>0.65707577021003882</v>
      </c>
      <c r="Q157" s="4">
        <f t="shared" si="21"/>
        <v>3.4981060766490157E-3</v>
      </c>
      <c r="R157" s="5">
        <f t="shared" si="12"/>
        <v>2.8383551238813656</v>
      </c>
      <c r="T157" s="4">
        <f t="shared" si="22"/>
        <v>1.3000000000000002E-4</v>
      </c>
      <c r="U157" s="5">
        <f t="shared" si="13"/>
        <v>-2.4140387025719789</v>
      </c>
      <c r="V157" s="5">
        <f t="shared" si="14"/>
        <v>-2.3439873814749728</v>
      </c>
      <c r="W157" s="5">
        <f t="shared" si="23"/>
        <v>-7.0051321097006181E-2</v>
      </c>
      <c r="AC157" s="4">
        <f t="shared" si="24"/>
        <v>1.3000000000000002E-4</v>
      </c>
      <c r="AD157" s="5">
        <f t="shared" si="25"/>
        <v>2.3378763614053111E-2</v>
      </c>
      <c r="AE157" s="5">
        <f t="shared" si="15"/>
        <v>2.2700351426612173E-2</v>
      </c>
      <c r="AF157" s="5">
        <f t="shared" si="26"/>
        <v>6.7841218744093754E-4</v>
      </c>
    </row>
    <row r="158" spans="1:32" x14ac:dyDescent="0.25">
      <c r="A158" s="4">
        <f t="shared" si="16"/>
        <v>1.3500000000000003E-4</v>
      </c>
      <c r="B158" s="5">
        <f t="shared" si="5"/>
        <v>18</v>
      </c>
      <c r="C158" s="5">
        <f t="shared" si="6"/>
        <v>5.2523938264533445</v>
      </c>
      <c r="D158" s="5">
        <f t="shared" si="7"/>
        <v>2.7664703539330642</v>
      </c>
      <c r="E158" s="5">
        <f t="shared" si="8"/>
        <v>1.1427826217967683</v>
      </c>
      <c r="F158" s="5">
        <f t="shared" si="18"/>
        <v>1.1738764928493297</v>
      </c>
      <c r="G158" s="5">
        <f t="shared" si="9"/>
        <v>0.4925458044927814</v>
      </c>
      <c r="H158" s="5">
        <f t="shared" si="10"/>
        <v>0.51662073633408023</v>
      </c>
      <c r="J158" s="5">
        <f t="shared" si="17"/>
        <v>3.1435204761842833E-2</v>
      </c>
      <c r="K158" s="5">
        <f t="shared" si="19"/>
        <v>0.76684518745361496</v>
      </c>
      <c r="L158" s="5">
        <f t="shared" si="20"/>
        <v>0.65707577021003882</v>
      </c>
      <c r="M158" s="5">
        <f t="shared" si="27"/>
        <v>0.6572562207150775</v>
      </c>
      <c r="N158" s="5">
        <f t="shared" si="27"/>
        <v>0.65725575651833468</v>
      </c>
      <c r="O158" s="5">
        <f t="shared" si="27"/>
        <v>0.65725575651524959</v>
      </c>
      <c r="P158" s="5">
        <f t="shared" si="27"/>
        <v>0.65725575651524959</v>
      </c>
      <c r="Q158" s="4">
        <f t="shared" si="21"/>
        <v>3.5207890354046175E-3</v>
      </c>
      <c r="R158" s="5">
        <f t="shared" si="12"/>
        <v>2.7664703539330642</v>
      </c>
      <c r="T158" s="4">
        <f t="shared" si="22"/>
        <v>1.3500000000000003E-4</v>
      </c>
      <c r="U158" s="5">
        <f t="shared" si="13"/>
        <v>-2.4859234725202803</v>
      </c>
      <c r="V158" s="5">
        <f t="shared" si="14"/>
        <v>-2.4119705784019421</v>
      </c>
      <c r="W158" s="5">
        <f t="shared" si="23"/>
        <v>-7.3952894118338275E-2</v>
      </c>
      <c r="AC158" s="4">
        <f t="shared" si="24"/>
        <v>1.3500000000000003E-4</v>
      </c>
      <c r="AD158" s="5">
        <f t="shared" si="25"/>
        <v>2.407493184129883E-2</v>
      </c>
      <c r="AE158" s="5">
        <f t="shared" si="15"/>
        <v>2.3358734860560393E-2</v>
      </c>
      <c r="AF158" s="5">
        <f t="shared" si="26"/>
        <v>7.1619698073843718E-4</v>
      </c>
    </row>
    <row r="159" spans="1:32" x14ac:dyDescent="0.25">
      <c r="A159" s="4">
        <f t="shared" si="16"/>
        <v>1.4000000000000004E-4</v>
      </c>
      <c r="B159" s="5">
        <f t="shared" si="5"/>
        <v>18</v>
      </c>
      <c r="C159" s="5">
        <f t="shared" si="6"/>
        <v>5.2523938264533445</v>
      </c>
      <c r="D159" s="5">
        <f t="shared" si="7"/>
        <v>2.6970134226071814</v>
      </c>
      <c r="E159" s="5">
        <f t="shared" si="8"/>
        <v>1.1427826217967683</v>
      </c>
      <c r="F159" s="5">
        <f t="shared" si="18"/>
        <v>1.1747219579881802</v>
      </c>
      <c r="G159" s="5">
        <f t="shared" si="9"/>
        <v>0.4925458044927814</v>
      </c>
      <c r="H159" s="5">
        <f t="shared" si="10"/>
        <v>0.51729339215235492</v>
      </c>
      <c r="J159" s="5">
        <f t="shared" si="17"/>
        <v>3.2290206796042879E-2</v>
      </c>
      <c r="K159" s="5">
        <f t="shared" si="19"/>
        <v>0.76770018948781504</v>
      </c>
      <c r="L159" s="5">
        <f t="shared" si="20"/>
        <v>0.65725575651524959</v>
      </c>
      <c r="M159" s="5">
        <f t="shared" si="27"/>
        <v>0.65742899427901691</v>
      </c>
      <c r="N159" s="5">
        <f t="shared" si="27"/>
        <v>0.65742856583845677</v>
      </c>
      <c r="O159" s="5">
        <f t="shared" si="27"/>
        <v>0.65742856583582532</v>
      </c>
      <c r="P159" s="5">
        <f t="shared" si="27"/>
        <v>0.65742856583582532</v>
      </c>
      <c r="Q159" s="4">
        <f t="shared" si="21"/>
        <v>3.5427058991532078E-3</v>
      </c>
      <c r="R159" s="5">
        <f t="shared" si="12"/>
        <v>2.6970134226071814</v>
      </c>
      <c r="T159" s="4">
        <f t="shared" si="22"/>
        <v>1.4000000000000004E-4</v>
      </c>
      <c r="U159" s="5">
        <f t="shared" si="13"/>
        <v>-2.5553804038461632</v>
      </c>
      <c r="V159" s="5">
        <f t="shared" si="14"/>
        <v>-2.477573451568766</v>
      </c>
      <c r="W159" s="5">
        <f t="shared" si="23"/>
        <v>-7.7806952277397201E-2</v>
      </c>
      <c r="AC159" s="4">
        <f t="shared" si="24"/>
        <v>1.4000000000000004E-4</v>
      </c>
      <c r="AD159" s="5">
        <f t="shared" si="25"/>
        <v>2.4747587659573522E-2</v>
      </c>
      <c r="AE159" s="5">
        <f t="shared" si="15"/>
        <v>2.3994066043335475E-2</v>
      </c>
      <c r="AF159" s="5">
        <f t="shared" si="26"/>
        <v>7.5352161623804675E-4</v>
      </c>
    </row>
    <row r="160" spans="1:32" x14ac:dyDescent="0.25">
      <c r="A160" s="4">
        <f t="shared" si="16"/>
        <v>1.4500000000000006E-4</v>
      </c>
      <c r="B160" s="5">
        <f t="shared" si="5"/>
        <v>18</v>
      </c>
      <c r="C160" s="5">
        <f t="shared" si="6"/>
        <v>5.2523938264533445</v>
      </c>
      <c r="D160" s="5">
        <f t="shared" si="7"/>
        <v>2.6300632386917524</v>
      </c>
      <c r="E160" s="5">
        <f t="shared" si="8"/>
        <v>1.1427826217967683</v>
      </c>
      <c r="F160" s="5">
        <f t="shared" si="18"/>
        <v>1.1755359007843404</v>
      </c>
      <c r="G160" s="5">
        <f t="shared" si="9"/>
        <v>0.4925458044927814</v>
      </c>
      <c r="H160" s="5">
        <f t="shared" si="10"/>
        <v>0.5179417713693113</v>
      </c>
      <c r="J160" s="5">
        <f t="shared" si="17"/>
        <v>3.3113342294579136E-2</v>
      </c>
      <c r="K160" s="5">
        <f t="shared" si="19"/>
        <v>0.76852332498635134</v>
      </c>
      <c r="L160" s="5">
        <f t="shared" si="20"/>
        <v>0.65742856583582532</v>
      </c>
      <c r="M160" s="5">
        <f t="shared" si="27"/>
        <v>0.65759452314234879</v>
      </c>
      <c r="N160" s="5">
        <f t="shared" si="27"/>
        <v>0.65759412941725415</v>
      </c>
      <c r="O160" s="5">
        <f t="shared" si="27"/>
        <v>0.65759412941502915</v>
      </c>
      <c r="P160" s="5">
        <f t="shared" si="27"/>
        <v>0.65759412941502926</v>
      </c>
      <c r="Q160" s="4">
        <f t="shared" si="21"/>
        <v>3.5638317685345211E-3</v>
      </c>
      <c r="R160" s="5">
        <f t="shared" si="12"/>
        <v>2.6300632386917524</v>
      </c>
      <c r="T160" s="4">
        <f t="shared" si="22"/>
        <v>1.4500000000000006E-4</v>
      </c>
      <c r="U160" s="5">
        <f t="shared" si="13"/>
        <v>-2.6223305877615921</v>
      </c>
      <c r="V160" s="5">
        <f t="shared" si="14"/>
        <v>-2.5407312588599593</v>
      </c>
      <c r="W160" s="5">
        <f t="shared" si="23"/>
        <v>-8.1599328901632795E-2</v>
      </c>
      <c r="AC160" s="4">
        <f t="shared" si="24"/>
        <v>1.4500000000000006E-4</v>
      </c>
      <c r="AD160" s="5">
        <f t="shared" si="25"/>
        <v>2.5395966876529896E-2</v>
      </c>
      <c r="AE160" s="5">
        <f t="shared" si="15"/>
        <v>2.4605717979764487E-2</v>
      </c>
      <c r="AF160" s="5">
        <f t="shared" si="26"/>
        <v>7.902488967654088E-4</v>
      </c>
    </row>
    <row r="161" spans="1:32" x14ac:dyDescent="0.25">
      <c r="A161" s="4">
        <f t="shared" si="16"/>
        <v>1.5000000000000007E-4</v>
      </c>
      <c r="B161" s="5">
        <f t="shared" si="5"/>
        <v>18</v>
      </c>
      <c r="C161" s="5">
        <f t="shared" si="6"/>
        <v>5.2523938264533445</v>
      </c>
      <c r="D161" s="5">
        <f t="shared" si="7"/>
        <v>2.5656959538853386</v>
      </c>
      <c r="E161" s="5">
        <f t="shared" si="8"/>
        <v>1.1427826217967683</v>
      </c>
      <c r="F161" s="5">
        <f t="shared" si="18"/>
        <v>1.1763175193585818</v>
      </c>
      <c r="G161" s="5">
        <f t="shared" si="9"/>
        <v>0.4925458044927814</v>
      </c>
      <c r="H161" s="5">
        <f t="shared" si="10"/>
        <v>0.51856513649364189</v>
      </c>
      <c r="J161" s="5">
        <f t="shared" si="17"/>
        <v>3.3903798922092901E-2</v>
      </c>
      <c r="K161" s="5">
        <f t="shared" si="19"/>
        <v>0.7693137816138651</v>
      </c>
      <c r="L161" s="5">
        <f t="shared" si="20"/>
        <v>0.65759412941502926</v>
      </c>
      <c r="M161" s="5">
        <f t="shared" si="27"/>
        <v>0.65775274299023578</v>
      </c>
      <c r="N161" s="5">
        <f t="shared" si="27"/>
        <v>0.65775238286680349</v>
      </c>
      <c r="O161" s="5">
        <f t="shared" si="27"/>
        <v>0.65775238286493998</v>
      </c>
      <c r="P161" s="5">
        <f t="shared" si="27"/>
        <v>0.65775238286493987</v>
      </c>
      <c r="Q161" s="4">
        <f t="shared" si="21"/>
        <v>3.5841426141771239E-3</v>
      </c>
      <c r="R161" s="5">
        <f t="shared" si="12"/>
        <v>2.5656959538853386</v>
      </c>
      <c r="T161" s="4">
        <f t="shared" si="22"/>
        <v>1.5000000000000007E-4</v>
      </c>
      <c r="U161" s="5">
        <f t="shared" si="13"/>
        <v>-2.686697872568006</v>
      </c>
      <c r="V161" s="5">
        <f t="shared" si="14"/>
        <v>-2.6013816711448596</v>
      </c>
      <c r="W161" s="5">
        <f t="shared" si="23"/>
        <v>-8.5316201423146332E-2</v>
      </c>
      <c r="AC161" s="4">
        <f t="shared" si="24"/>
        <v>1.5000000000000007E-4</v>
      </c>
      <c r="AD161" s="5">
        <f t="shared" si="25"/>
        <v>2.6019332000860484E-2</v>
      </c>
      <c r="AE161" s="5">
        <f t="shared" si="15"/>
        <v>2.51930870432318E-2</v>
      </c>
      <c r="AF161" s="5">
        <f t="shared" si="26"/>
        <v>8.2624495762868497E-4</v>
      </c>
    </row>
    <row r="162" spans="1:32" x14ac:dyDescent="0.25">
      <c r="A162" s="4">
        <f t="shared" si="16"/>
        <v>1.5500000000000008E-4</v>
      </c>
      <c r="B162" s="5">
        <f t="shared" si="5"/>
        <v>18</v>
      </c>
      <c r="C162" s="5">
        <f t="shared" si="6"/>
        <v>5.2523938264533445</v>
      </c>
      <c r="D162" s="5">
        <f t="shared" si="7"/>
        <v>2.5039848628499488</v>
      </c>
      <c r="E162" s="5">
        <f t="shared" si="8"/>
        <v>1.1427826217967683</v>
      </c>
      <c r="F162" s="5">
        <f t="shared" si="18"/>
        <v>1.1770660436894893</v>
      </c>
      <c r="G162" s="5">
        <f t="shared" si="9"/>
        <v>0.4925458044927814</v>
      </c>
      <c r="H162" s="5">
        <f t="shared" si="10"/>
        <v>0.51916277770301633</v>
      </c>
      <c r="J162" s="5">
        <f t="shared" si="17"/>
        <v>3.466079659332582E-2</v>
      </c>
      <c r="K162" s="5">
        <f t="shared" si="19"/>
        <v>0.77007077928509793</v>
      </c>
      <c r="L162" s="5">
        <f t="shared" si="20"/>
        <v>0.65775238286493987</v>
      </c>
      <c r="M162" s="5">
        <f t="shared" si="27"/>
        <v>0.65790359369244034</v>
      </c>
      <c r="N162" s="5">
        <f t="shared" si="27"/>
        <v>0.65790326598801763</v>
      </c>
      <c r="O162" s="5">
        <f t="shared" si="27"/>
        <v>0.65790326598647286</v>
      </c>
      <c r="P162" s="5">
        <f t="shared" si="27"/>
        <v>0.65790326598647286</v>
      </c>
      <c r="Q162" s="4">
        <f t="shared" si="21"/>
        <v>3.6036153082363194E-3</v>
      </c>
      <c r="R162" s="5">
        <f t="shared" si="12"/>
        <v>2.5039848628499488</v>
      </c>
      <c r="T162" s="4">
        <f t="shared" si="22"/>
        <v>1.5500000000000008E-4</v>
      </c>
      <c r="U162" s="5">
        <f t="shared" si="13"/>
        <v>-2.7484089636033957</v>
      </c>
      <c r="V162" s="5">
        <f t="shared" si="14"/>
        <v>-2.6594648337889559</v>
      </c>
      <c r="W162" s="5">
        <f t="shared" si="23"/>
        <v>-8.8944129814439776E-2</v>
      </c>
      <c r="AC162" s="4">
        <f t="shared" si="24"/>
        <v>1.5500000000000008E-4</v>
      </c>
      <c r="AD162" s="5">
        <f t="shared" si="25"/>
        <v>2.6616973210234929E-2</v>
      </c>
      <c r="AE162" s="5">
        <f t="shared" si="15"/>
        <v>2.5755593571385706E-2</v>
      </c>
      <c r="AF162" s="5">
        <f t="shared" si="26"/>
        <v>8.6137963884922245E-4</v>
      </c>
    </row>
    <row r="163" spans="1:32" x14ac:dyDescent="0.25">
      <c r="A163" s="4">
        <f t="shared" si="16"/>
        <v>1.6000000000000009E-4</v>
      </c>
      <c r="B163" s="5">
        <f t="shared" si="5"/>
        <v>18</v>
      </c>
      <c r="C163" s="5">
        <f t="shared" si="6"/>
        <v>5.2523938264533445</v>
      </c>
      <c r="D163" s="5">
        <f t="shared" si="7"/>
        <v>2.445000307353201</v>
      </c>
      <c r="E163" s="5">
        <f t="shared" si="8"/>
        <v>1.1427826217967683</v>
      </c>
      <c r="F163" s="5">
        <f t="shared" si="18"/>
        <v>1.1777807363701425</v>
      </c>
      <c r="G163" s="5">
        <f t="shared" si="9"/>
        <v>0.4925458044927814</v>
      </c>
      <c r="H163" s="5">
        <f t="shared" si="10"/>
        <v>0.51973401377241701</v>
      </c>
      <c r="J163" s="5">
        <f t="shared" si="17"/>
        <v>3.5383588242969805E-2</v>
      </c>
      <c r="K163" s="5">
        <f t="shared" si="19"/>
        <v>0.77079357093474199</v>
      </c>
      <c r="L163" s="5">
        <f t="shared" si="20"/>
        <v>0.65790326598647286</v>
      </c>
      <c r="M163" s="5">
        <f t="shared" si="27"/>
        <v>0.65804701913175989</v>
      </c>
      <c r="N163" s="5">
        <f t="shared" si="27"/>
        <v>0.65804672259899144</v>
      </c>
      <c r="O163" s="5">
        <f t="shared" si="27"/>
        <v>0.65804672259772534</v>
      </c>
      <c r="P163" s="5">
        <f t="shared" si="27"/>
        <v>0.65804672259772534</v>
      </c>
      <c r="Q163" s="4">
        <f t="shared" si="21"/>
        <v>3.6222276546417189E-3</v>
      </c>
      <c r="R163" s="5">
        <f t="shared" si="12"/>
        <v>2.445000307353201</v>
      </c>
      <c r="T163" s="4">
        <f t="shared" si="22"/>
        <v>1.6000000000000009E-4</v>
      </c>
      <c r="U163" s="5">
        <f t="shared" si="13"/>
        <v>-2.8073935191001436</v>
      </c>
      <c r="V163" s="5">
        <f t="shared" si="14"/>
        <v>-2.7149234257231822</v>
      </c>
      <c r="W163" s="5">
        <f t="shared" si="23"/>
        <v>-9.2470093376961326E-2</v>
      </c>
      <c r="AC163" s="4">
        <f t="shared" si="24"/>
        <v>1.6000000000000009E-4</v>
      </c>
      <c r="AD163" s="5">
        <f t="shared" si="25"/>
        <v>2.7188209279635611E-2</v>
      </c>
      <c r="AE163" s="5">
        <f t="shared" si="15"/>
        <v>2.6292682438195148E-2</v>
      </c>
      <c r="AF163" s="5">
        <f t="shared" si="26"/>
        <v>8.955268414404631E-4</v>
      </c>
    </row>
    <row r="164" spans="1:32" x14ac:dyDescent="0.25">
      <c r="A164" s="4">
        <f t="shared" si="16"/>
        <v>1.6500000000000011E-4</v>
      </c>
      <c r="B164" s="5">
        <f t="shared" si="5"/>
        <v>18</v>
      </c>
      <c r="C164" s="5">
        <f t="shared" si="6"/>
        <v>5.2523938264533445</v>
      </c>
      <c r="D164" s="5">
        <f t="shared" si="7"/>
        <v>2.3888095845843793</v>
      </c>
      <c r="E164" s="5">
        <f t="shared" si="8"/>
        <v>1.1427826217967683</v>
      </c>
      <c r="F164" s="5">
        <f t="shared" si="18"/>
        <v>1.1784608933327951</v>
      </c>
      <c r="G164" s="5">
        <f t="shared" si="9"/>
        <v>0.4925458044927814</v>
      </c>
      <c r="H164" s="5">
        <f t="shared" si="10"/>
        <v>0.5202781929620528</v>
      </c>
      <c r="J164" s="5">
        <f t="shared" si="17"/>
        <v>3.6071460562930355E-2</v>
      </c>
      <c r="K164" s="5">
        <f t="shared" si="19"/>
        <v>0.77148144325470247</v>
      </c>
      <c r="L164" s="5">
        <f t="shared" si="20"/>
        <v>0.65804672259772534</v>
      </c>
      <c r="M164" s="5">
        <f t="shared" si="27"/>
        <v>0.6581829670408903</v>
      </c>
      <c r="N164" s="5">
        <f t="shared" si="27"/>
        <v>0.65818270037176729</v>
      </c>
      <c r="O164" s="5">
        <f t="shared" si="27"/>
        <v>0.65818270037074234</v>
      </c>
      <c r="P164" s="5">
        <f t="shared" si="27"/>
        <v>0.65818270037074234</v>
      </c>
      <c r="Q164" s="4">
        <f t="shared" si="21"/>
        <v>3.6399584180277504E-3</v>
      </c>
      <c r="R164" s="5">
        <f t="shared" si="12"/>
        <v>2.3888095845843793</v>
      </c>
      <c r="T164" s="4">
        <f t="shared" si="22"/>
        <v>1.6500000000000011E-4</v>
      </c>
      <c r="U164" s="5">
        <f t="shared" si="13"/>
        <v>-2.8635842418689652</v>
      </c>
      <c r="V164" s="5">
        <f t="shared" si="14"/>
        <v>-2.7677027160128973</v>
      </c>
      <c r="W164" s="5">
        <f t="shared" si="23"/>
        <v>-9.5881525856067906E-2</v>
      </c>
      <c r="AC164" s="4">
        <f t="shared" si="24"/>
        <v>1.6500000000000011E-4</v>
      </c>
      <c r="AD164" s="5">
        <f t="shared" si="25"/>
        <v>2.7732388469271396E-2</v>
      </c>
      <c r="AE164" s="5">
        <f t="shared" si="15"/>
        <v>2.680382360179211E-2</v>
      </c>
      <c r="AF164" s="5">
        <f t="shared" si="26"/>
        <v>9.285648674792861E-4</v>
      </c>
    </row>
    <row r="165" spans="1:32" x14ac:dyDescent="0.25">
      <c r="A165" s="4">
        <f t="shared" si="16"/>
        <v>1.7000000000000012E-4</v>
      </c>
      <c r="B165" s="5">
        <f t="shared" si="5"/>
        <v>18</v>
      </c>
      <c r="C165" s="5">
        <f t="shared" si="6"/>
        <v>5.2523938264533445</v>
      </c>
      <c r="D165" s="5">
        <f t="shared" si="7"/>
        <v>2.3354768597276081</v>
      </c>
      <c r="E165" s="5">
        <f t="shared" si="8"/>
        <v>1.1427826217967683</v>
      </c>
      <c r="F165" s="5">
        <f t="shared" si="18"/>
        <v>1.1791058445408198</v>
      </c>
      <c r="G165" s="5">
        <f t="shared" si="9"/>
        <v>0.4925458044927814</v>
      </c>
      <c r="H165" s="5">
        <f t="shared" si="10"/>
        <v>0.52079469386404387</v>
      </c>
      <c r="J165" s="5">
        <f t="shared" si="17"/>
        <v>3.6723734706275511E-2</v>
      </c>
      <c r="K165" s="5">
        <f t="shared" si="19"/>
        <v>0.7721337173980477</v>
      </c>
      <c r="L165" s="5">
        <f t="shared" si="20"/>
        <v>0.65818270037074234</v>
      </c>
      <c r="M165" s="5">
        <f t="shared" si="27"/>
        <v>0.65831138884778184</v>
      </c>
      <c r="N165" s="5">
        <f t="shared" si="27"/>
        <v>0.65831115067759427</v>
      </c>
      <c r="O165" s="5">
        <f t="shared" si="27"/>
        <v>0.65831115067677592</v>
      </c>
      <c r="P165" s="5">
        <f t="shared" si="27"/>
        <v>0.65831115067677592</v>
      </c>
      <c r="Q165" s="4">
        <f t="shared" si="21"/>
        <v>3.6567873513208525E-3</v>
      </c>
      <c r="R165" s="5">
        <f t="shared" si="12"/>
        <v>2.3354768597276081</v>
      </c>
      <c r="T165" s="4">
        <f t="shared" si="22"/>
        <v>1.7000000000000012E-4</v>
      </c>
      <c r="U165" s="5">
        <f t="shared" si="13"/>
        <v>-2.9169169667257364</v>
      </c>
      <c r="V165" s="5">
        <f t="shared" si="14"/>
        <v>-2.8177506178707068</v>
      </c>
      <c r="W165" s="5">
        <f t="shared" si="23"/>
        <v>-9.9166348855029618E-2</v>
      </c>
      <c r="AC165" s="4">
        <f t="shared" si="24"/>
        <v>1.7000000000000012E-4</v>
      </c>
      <c r="AD165" s="5">
        <f t="shared" si="25"/>
        <v>2.8248889371262464E-2</v>
      </c>
      <c r="AE165" s="5">
        <f t="shared" si="15"/>
        <v>2.7288512627558947E-2</v>
      </c>
      <c r="AF165" s="5">
        <f t="shared" si="26"/>
        <v>9.603767437035178E-4</v>
      </c>
    </row>
    <row r="166" spans="1:32" x14ac:dyDescent="0.25">
      <c r="A166" s="4">
        <f t="shared" si="16"/>
        <v>1.7500000000000013E-4</v>
      </c>
      <c r="B166" s="5">
        <f t="shared" si="5"/>
        <v>18</v>
      </c>
      <c r="C166" s="5">
        <f t="shared" si="6"/>
        <v>5.2523938264533445</v>
      </c>
      <c r="D166" s="5">
        <f t="shared" si="7"/>
        <v>2.2850630828668663</v>
      </c>
      <c r="E166" s="5">
        <f t="shared" si="8"/>
        <v>1.1427826217967683</v>
      </c>
      <c r="F166" s="5">
        <f t="shared" si="18"/>
        <v>1.179714954647235</v>
      </c>
      <c r="G166" s="5">
        <f t="shared" si="9"/>
        <v>0.4925458044927814</v>
      </c>
      <c r="H166" s="5">
        <f t="shared" si="10"/>
        <v>0.52128292620715555</v>
      </c>
      <c r="J166" s="5">
        <f t="shared" si="17"/>
        <v>3.7339766957175786E-2</v>
      </c>
      <c r="K166" s="5">
        <f t="shared" si="19"/>
        <v>0.77274974964894794</v>
      </c>
      <c r="L166" s="5">
        <f t="shared" si="20"/>
        <v>0.65831115067677592</v>
      </c>
      <c r="M166" s="5">
        <f t="shared" si="27"/>
        <v>0.65843223952953511</v>
      </c>
      <c r="N166" s="5">
        <f t="shared" si="27"/>
        <v>0.65843202844072279</v>
      </c>
      <c r="O166" s="5">
        <f t="shared" si="27"/>
        <v>0.65843202844007942</v>
      </c>
      <c r="P166" s="5">
        <f t="shared" si="27"/>
        <v>0.65843202844007942</v>
      </c>
      <c r="Q166" s="4">
        <f t="shared" si="21"/>
        <v>3.6726952219597753E-3</v>
      </c>
      <c r="R166" s="5">
        <f t="shared" si="12"/>
        <v>2.2850630828668663</v>
      </c>
      <c r="T166" s="4">
        <f t="shared" si="22"/>
        <v>1.7500000000000013E-4</v>
      </c>
      <c r="U166" s="5">
        <f t="shared" si="13"/>
        <v>-2.9673307435864782</v>
      </c>
      <c r="V166" s="5">
        <f t="shared" si="14"/>
        <v>-2.8650177400598316</v>
      </c>
      <c r="W166" s="5">
        <f t="shared" si="23"/>
        <v>-0.10231300352664663</v>
      </c>
      <c r="AC166" s="4">
        <f t="shared" si="24"/>
        <v>1.7500000000000013E-4</v>
      </c>
      <c r="AD166" s="5">
        <f t="shared" si="25"/>
        <v>2.8737121714374148E-2</v>
      </c>
      <c r="AE166" s="5">
        <f t="shared" si="15"/>
        <v>2.7746271185944436E-2</v>
      </c>
      <c r="AF166" s="5">
        <f t="shared" si="26"/>
        <v>9.9085052842971116E-4</v>
      </c>
    </row>
    <row r="167" spans="1:32" x14ac:dyDescent="0.25">
      <c r="A167" s="4">
        <f t="shared" si="16"/>
        <v>1.8000000000000015E-4</v>
      </c>
      <c r="B167" s="5">
        <f t="shared" si="5"/>
        <v>18</v>
      </c>
      <c r="C167" s="5">
        <f t="shared" si="6"/>
        <v>5.2523938264533445</v>
      </c>
      <c r="D167" s="5">
        <f t="shared" si="7"/>
        <v>2.237625910292234</v>
      </c>
      <c r="E167" s="5">
        <f t="shared" si="8"/>
        <v>1.1427826217967683</v>
      </c>
      <c r="F167" s="5">
        <f t="shared" si="18"/>
        <v>1.1802876236191739</v>
      </c>
      <c r="G167" s="5">
        <f t="shared" si="9"/>
        <v>0.4925458044927814</v>
      </c>
      <c r="H167" s="5">
        <f t="shared" si="10"/>
        <v>0.52174233161890793</v>
      </c>
      <c r="J167" s="5">
        <f t="shared" si="17"/>
        <v>3.7918949366174036E-2</v>
      </c>
      <c r="K167" s="5">
        <f t="shared" si="19"/>
        <v>0.77332893205794617</v>
      </c>
      <c r="L167" s="5">
        <f t="shared" si="20"/>
        <v>0.65843202844007942</v>
      </c>
      <c r="M167" s="5">
        <f t="shared" si="27"/>
        <v>0.65854547747485892</v>
      </c>
      <c r="N167" s="5">
        <f t="shared" si="27"/>
        <v>0.65854529200076317</v>
      </c>
      <c r="O167" s="5">
        <f t="shared" si="27"/>
        <v>0.65854529200026612</v>
      </c>
      <c r="P167" s="5">
        <f t="shared" si="27"/>
        <v>0.65854529200026612</v>
      </c>
      <c r="Q167" s="4">
        <f t="shared" si="21"/>
        <v>3.6876638367270842E-3</v>
      </c>
      <c r="R167" s="5">
        <f t="shared" si="12"/>
        <v>2.237625910292234</v>
      </c>
      <c r="T167" s="4">
        <f t="shared" si="22"/>
        <v>1.8000000000000015E-4</v>
      </c>
      <c r="U167" s="5">
        <f t="shared" si="13"/>
        <v>-3.0147679161611105</v>
      </c>
      <c r="V167" s="5">
        <f t="shared" si="14"/>
        <v>-2.909457435637302</v>
      </c>
      <c r="W167" s="5">
        <f t="shared" si="23"/>
        <v>-0.10531048052380854</v>
      </c>
      <c r="AC167" s="4">
        <f t="shared" si="24"/>
        <v>1.8000000000000015E-4</v>
      </c>
      <c r="AD167" s="5">
        <f t="shared" si="25"/>
        <v>2.9196527126126526E-2</v>
      </c>
      <c r="AE167" s="5">
        <f t="shared" si="15"/>
        <v>2.8176647524517318E-2</v>
      </c>
      <c r="AF167" s="5">
        <f t="shared" si="26"/>
        <v>1.0198796016092082E-3</v>
      </c>
    </row>
    <row r="168" spans="1:32" x14ac:dyDescent="0.25">
      <c r="A168" s="4">
        <f t="shared" si="16"/>
        <v>1.8500000000000016E-4</v>
      </c>
      <c r="B168" s="5">
        <f t="shared" si="5"/>
        <v>18</v>
      </c>
      <c r="C168" s="5">
        <f t="shared" si="6"/>
        <v>5.2523938264533445</v>
      </c>
      <c r="D168" s="5">
        <f t="shared" si="7"/>
        <v>2.1932196302730134</v>
      </c>
      <c r="E168" s="5">
        <f t="shared" si="8"/>
        <v>1.1427826217967683</v>
      </c>
      <c r="F168" s="5">
        <f t="shared" si="18"/>
        <v>1.1808232873276618</v>
      </c>
      <c r="G168" s="5">
        <f t="shared" si="9"/>
        <v>0.4925458044927814</v>
      </c>
      <c r="H168" s="5">
        <f t="shared" si="10"/>
        <v>0.5221723843444267</v>
      </c>
      <c r="J168" s="5">
        <f t="shared" si="17"/>
        <v>3.8460710350158106E-2</v>
      </c>
      <c r="K168" s="5">
        <f t="shared" si="19"/>
        <v>0.77387069304193024</v>
      </c>
      <c r="L168" s="5">
        <f t="shared" si="20"/>
        <v>0.65854529200026612</v>
      </c>
      <c r="M168" s="5">
        <f t="shared" si="27"/>
        <v>0.65865106435509713</v>
      </c>
      <c r="N168" s="5">
        <f t="shared" si="27"/>
        <v>0.65865090298361173</v>
      </c>
      <c r="O168" s="5">
        <f t="shared" si="27"/>
        <v>0.65865090298323514</v>
      </c>
      <c r="P168" s="5">
        <f t="shared" si="27"/>
        <v>0.65865090298323514</v>
      </c>
      <c r="Q168" s="4">
        <f t="shared" si="21"/>
        <v>3.7016760651711637E-3</v>
      </c>
      <c r="R168" s="5">
        <f t="shared" si="12"/>
        <v>2.1932196302730134</v>
      </c>
      <c r="T168" s="4">
        <f t="shared" si="22"/>
        <v>1.8500000000000016E-4</v>
      </c>
      <c r="U168" s="5">
        <f t="shared" si="13"/>
        <v>-3.0591741961803312</v>
      </c>
      <c r="V168" s="5">
        <f t="shared" si="14"/>
        <v>-2.9510258479888507</v>
      </c>
      <c r="W168" s="5">
        <f t="shared" si="23"/>
        <v>-0.10814834819148045</v>
      </c>
      <c r="AC168" s="4">
        <f t="shared" si="24"/>
        <v>1.8500000000000016E-4</v>
      </c>
      <c r="AD168" s="5">
        <f t="shared" si="25"/>
        <v>2.9626579851645296E-2</v>
      </c>
      <c r="AE168" s="5">
        <f t="shared" si="15"/>
        <v>2.8579216913791377E-2</v>
      </c>
      <c r="AF168" s="5">
        <f t="shared" si="26"/>
        <v>1.0473629378539191E-3</v>
      </c>
    </row>
    <row r="169" spans="1:32" x14ac:dyDescent="0.25">
      <c r="A169" s="4">
        <f t="shared" si="16"/>
        <v>1.9000000000000017E-4</v>
      </c>
      <c r="B169" s="5">
        <f t="shared" si="5"/>
        <v>18</v>
      </c>
      <c r="C169" s="5">
        <f t="shared" si="6"/>
        <v>5.2523938264533445</v>
      </c>
      <c r="D169" s="5">
        <f t="shared" si="7"/>
        <v>2.1518950933560248</v>
      </c>
      <c r="E169" s="5">
        <f t="shared" si="8"/>
        <v>1.1427826217967683</v>
      </c>
      <c r="F169" s="5">
        <f t="shared" si="18"/>
        <v>1.1813214181021312</v>
      </c>
      <c r="G169" s="5">
        <f t="shared" si="9"/>
        <v>0.4925458044927814</v>
      </c>
      <c r="H169" s="5">
        <f t="shared" si="10"/>
        <v>0.52257259192146899</v>
      </c>
      <c r="J169" s="5">
        <f t="shared" si="17"/>
        <v>3.8964515256444399E-2</v>
      </c>
      <c r="K169" s="5">
        <f t="shared" si="19"/>
        <v>0.77437449794821656</v>
      </c>
      <c r="L169" s="5">
        <f t="shared" si="20"/>
        <v>0.65865090298323514</v>
      </c>
      <c r="M169" s="5">
        <f t="shared" si="27"/>
        <v>0.65874896500381575</v>
      </c>
      <c r="N169" s="5">
        <f t="shared" si="27"/>
        <v>0.65874882618094122</v>
      </c>
      <c r="O169" s="5">
        <f t="shared" si="27"/>
        <v>0.65874882618066233</v>
      </c>
      <c r="P169" s="5">
        <f t="shared" si="27"/>
        <v>0.65874882618066233</v>
      </c>
      <c r="Q169" s="4">
        <f t="shared" si="21"/>
        <v>3.7147158616003171E-3</v>
      </c>
      <c r="R169" s="5">
        <f t="shared" si="12"/>
        <v>2.1518950933560248</v>
      </c>
      <c r="T169" s="4">
        <f t="shared" si="22"/>
        <v>1.9000000000000017E-4</v>
      </c>
      <c r="U169" s="5">
        <f t="shared" si="13"/>
        <v>-3.1004987330973197</v>
      </c>
      <c r="V169" s="5">
        <f t="shared" si="14"/>
        <v>-2.989681954110103</v>
      </c>
      <c r="W169" s="5">
        <f t="shared" si="23"/>
        <v>-0.11081677898721676</v>
      </c>
      <c r="AC169" s="4">
        <f t="shared" si="24"/>
        <v>1.9000000000000017E-4</v>
      </c>
      <c r="AD169" s="5">
        <f t="shared" si="25"/>
        <v>3.0026787428687585E-2</v>
      </c>
      <c r="AE169" s="5">
        <f t="shared" si="15"/>
        <v>2.89535820663822E-2</v>
      </c>
      <c r="AF169" s="5">
        <f t="shared" si="26"/>
        <v>1.0732053623053843E-3</v>
      </c>
    </row>
    <row r="170" spans="1:32" x14ac:dyDescent="0.25">
      <c r="A170" s="4">
        <f t="shared" si="16"/>
        <v>1.9500000000000019E-4</v>
      </c>
      <c r="B170" s="5">
        <f t="shared" si="5"/>
        <v>18</v>
      </c>
      <c r="C170" s="5">
        <f t="shared" si="6"/>
        <v>5.2523938264533445</v>
      </c>
      <c r="D170" s="5">
        <f t="shared" si="7"/>
        <v>2.1136996472450704</v>
      </c>
      <c r="E170" s="5">
        <f t="shared" si="8"/>
        <v>1.1427826217967683</v>
      </c>
      <c r="F170" s="5">
        <f t="shared" si="18"/>
        <v>1.1817815252491171</v>
      </c>
      <c r="G170" s="5">
        <f t="shared" si="9"/>
        <v>0.4925458044927814</v>
      </c>
      <c r="H170" s="5">
        <f t="shared" si="10"/>
        <v>0.52294249581108343</v>
      </c>
      <c r="J170" s="5">
        <f t="shared" si="17"/>
        <v>3.942986689041552E-2</v>
      </c>
      <c r="K170" s="5">
        <f t="shared" si="19"/>
        <v>0.77483984958218766</v>
      </c>
      <c r="L170" s="5">
        <f t="shared" si="20"/>
        <v>0.65874882618066233</v>
      </c>
      <c r="M170" s="5">
        <f t="shared" si="27"/>
        <v>0.65883914730493209</v>
      </c>
      <c r="N170" s="5">
        <f t="shared" si="27"/>
        <v>0.65883902943823469</v>
      </c>
      <c r="O170" s="5">
        <f t="shared" si="27"/>
        <v>0.65883902943803352</v>
      </c>
      <c r="P170" s="5">
        <f t="shared" si="27"/>
        <v>0.65883902943803352</v>
      </c>
      <c r="Q170" s="4">
        <f t="shared" si="21"/>
        <v>3.7267682856313E-3</v>
      </c>
      <c r="R170" s="5">
        <f t="shared" si="12"/>
        <v>2.1136996472450704</v>
      </c>
      <c r="T170" s="4">
        <f t="shared" si="22"/>
        <v>1.9500000000000019E-4</v>
      </c>
      <c r="U170" s="5">
        <f t="shared" si="13"/>
        <v>-3.1386941792082741</v>
      </c>
      <c r="V170" s="5">
        <f t="shared" si="14"/>
        <v>-3.0253876050913249</v>
      </c>
      <c r="W170" s="5">
        <f t="shared" si="23"/>
        <v>-0.11330657411694922</v>
      </c>
      <c r="AC170" s="4">
        <f t="shared" si="24"/>
        <v>1.9500000000000019E-4</v>
      </c>
      <c r="AD170" s="5">
        <f t="shared" si="25"/>
        <v>3.0396691318302027E-2</v>
      </c>
      <c r="AE170" s="5">
        <f t="shared" si="15"/>
        <v>2.9299373529081827E-2</v>
      </c>
      <c r="AF170" s="5">
        <f t="shared" si="26"/>
        <v>1.0973177892202E-3</v>
      </c>
    </row>
    <row r="171" spans="1:32" x14ac:dyDescent="0.25">
      <c r="A171" s="4">
        <f t="shared" si="16"/>
        <v>2.000000000000002E-4</v>
      </c>
      <c r="B171" s="5">
        <f t="shared" si="5"/>
        <v>18</v>
      </c>
      <c r="C171" s="5">
        <f t="shared" si="6"/>
        <v>5.2523938264533445</v>
      </c>
      <c r="D171" s="5">
        <f t="shared" si="7"/>
        <v>2.0786770763109921</v>
      </c>
      <c r="E171" s="5">
        <f t="shared" si="8"/>
        <v>1.1427826217967683</v>
      </c>
      <c r="F171" s="5">
        <f t="shared" si="18"/>
        <v>1.182203155534622</v>
      </c>
      <c r="G171" s="5">
        <f t="shared" si="9"/>
        <v>0.4925458044927814</v>
      </c>
      <c r="H171" s="5">
        <f t="shared" si="10"/>
        <v>0.52328167198342557</v>
      </c>
      <c r="J171" s="5">
        <f t="shared" si="17"/>
        <v>3.9856306006191312E-2</v>
      </c>
      <c r="K171" s="5">
        <f t="shared" si="19"/>
        <v>0.77526628869796343</v>
      </c>
      <c r="L171" s="5">
        <f t="shared" si="20"/>
        <v>0.65883902943803352</v>
      </c>
      <c r="M171" s="5">
        <f t="shared" ref="M171:P190" si="28">L171-($B$65*(EXP(L171/$B$64)-1)-$K171/$B$122+L171/$B$122)/($B$66*EXP(L171/$B$64)+$B$123)</f>
        <v>0.65892158208935669</v>
      </c>
      <c r="N171" s="5">
        <f t="shared" si="28"/>
        <v>0.65892148355133695</v>
      </c>
      <c r="O171" s="5">
        <f t="shared" si="28"/>
        <v>0.6589214835511964</v>
      </c>
      <c r="P171" s="5">
        <f t="shared" si="28"/>
        <v>0.6589214835511964</v>
      </c>
      <c r="Q171" s="4">
        <f t="shared" si="21"/>
        <v>3.7378195212766831E-3</v>
      </c>
      <c r="R171" s="5">
        <f t="shared" si="12"/>
        <v>2.0786770763109921</v>
      </c>
      <c r="T171" s="4">
        <f t="shared" si="22"/>
        <v>2.000000000000002E-4</v>
      </c>
      <c r="U171" s="5">
        <f t="shared" si="13"/>
        <v>-3.1737167501423524</v>
      </c>
      <c r="V171" s="5">
        <f t="shared" si="14"/>
        <v>-3.0581075637657937</v>
      </c>
      <c r="W171" s="5">
        <f t="shared" si="23"/>
        <v>-0.1156091863765587</v>
      </c>
      <c r="AC171" s="4">
        <f t="shared" si="24"/>
        <v>2.000000000000002E-4</v>
      </c>
      <c r="AD171" s="5">
        <f t="shared" si="25"/>
        <v>3.0735867490644164E-2</v>
      </c>
      <c r="AE171" s="5">
        <f t="shared" si="15"/>
        <v>2.9616250047464484E-2</v>
      </c>
      <c r="AF171" s="5">
        <f t="shared" si="26"/>
        <v>1.1196174431796803E-3</v>
      </c>
    </row>
    <row r="172" spans="1:32" x14ac:dyDescent="0.25">
      <c r="A172" s="4">
        <f t="shared" si="16"/>
        <v>2.0500000000000021E-4</v>
      </c>
      <c r="B172" s="5">
        <f t="shared" si="5"/>
        <v>18</v>
      </c>
      <c r="C172" s="5">
        <f t="shared" si="6"/>
        <v>5.2523938264533445</v>
      </c>
      <c r="D172" s="5">
        <f t="shared" si="7"/>
        <v>2.0468675457785572</v>
      </c>
      <c r="E172" s="5">
        <f t="shared" si="8"/>
        <v>1.1427826217967683</v>
      </c>
      <c r="F172" s="5">
        <f t="shared" si="18"/>
        <v>1.1825858936296743</v>
      </c>
      <c r="G172" s="5">
        <f t="shared" si="9"/>
        <v>0.4925458044927814</v>
      </c>
      <c r="H172" s="5">
        <f t="shared" si="10"/>
        <v>0.52358973145827969</v>
      </c>
      <c r="J172" s="5">
        <f t="shared" si="17"/>
        <v>4.0243411759849142E-2</v>
      </c>
      <c r="K172" s="5">
        <f t="shared" si="19"/>
        <v>0.77565339445162129</v>
      </c>
      <c r="L172" s="5">
        <f t="shared" si="20"/>
        <v>0.6589214835511964</v>
      </c>
      <c r="M172" s="5">
        <f t="shared" si="28"/>
        <v>0.65899624304011495</v>
      </c>
      <c r="N172" s="5">
        <f t="shared" si="28"/>
        <v>0.65899616217148926</v>
      </c>
      <c r="O172" s="5">
        <f t="shared" si="28"/>
        <v>0.65899616217139445</v>
      </c>
      <c r="P172" s="5">
        <f t="shared" si="28"/>
        <v>0.65899616217139445</v>
      </c>
      <c r="Q172" s="4">
        <f t="shared" si="21"/>
        <v>3.7478568945564636E-3</v>
      </c>
      <c r="R172" s="5">
        <f t="shared" si="12"/>
        <v>2.0468675457785572</v>
      </c>
      <c r="T172" s="4">
        <f t="shared" si="22"/>
        <v>2.0500000000000021E-4</v>
      </c>
      <c r="U172" s="5">
        <f t="shared" si="13"/>
        <v>-3.2055262806747873</v>
      </c>
      <c r="V172" s="5">
        <f t="shared" si="14"/>
        <v>-3.0878095394846268</v>
      </c>
      <c r="W172" s="5">
        <f t="shared" si="23"/>
        <v>-0.11771674119016051</v>
      </c>
      <c r="AC172" s="4">
        <f t="shared" si="24"/>
        <v>2.0500000000000021E-4</v>
      </c>
      <c r="AD172" s="5">
        <f t="shared" si="25"/>
        <v>3.1043926965498292E-2</v>
      </c>
      <c r="AE172" s="5">
        <f t="shared" si="15"/>
        <v>2.9903898902663494E-2</v>
      </c>
      <c r="AF172" s="5">
        <f t="shared" si="26"/>
        <v>1.1400280628347977E-3</v>
      </c>
    </row>
    <row r="173" spans="1:32" x14ac:dyDescent="0.25">
      <c r="A173" s="4">
        <f t="shared" si="16"/>
        <v>2.1000000000000023E-4</v>
      </c>
      <c r="B173" s="5">
        <f t="shared" si="5"/>
        <v>18</v>
      </c>
      <c r="C173" s="5">
        <f t="shared" si="6"/>
        <v>5.2523938264533445</v>
      </c>
      <c r="D173" s="5">
        <f t="shared" si="7"/>
        <v>2.0183075506316399</v>
      </c>
      <c r="E173" s="5">
        <f t="shared" si="8"/>
        <v>1.1427826217967683</v>
      </c>
      <c r="F173" s="5">
        <f t="shared" si="18"/>
        <v>1.182929362518633</v>
      </c>
      <c r="G173" s="5">
        <f t="shared" si="9"/>
        <v>0.4925458044927814</v>
      </c>
      <c r="H173" s="5">
        <f t="shared" si="10"/>
        <v>0.52386632079988671</v>
      </c>
      <c r="J173" s="5">
        <f t="shared" si="17"/>
        <v>4.059080212474598E-2</v>
      </c>
      <c r="K173" s="5">
        <f t="shared" si="19"/>
        <v>0.77600078481651813</v>
      </c>
      <c r="L173" s="5">
        <f t="shared" si="20"/>
        <v>0.65899616217139445</v>
      </c>
      <c r="M173" s="5">
        <f t="shared" si="28"/>
        <v>0.6590631066059075</v>
      </c>
      <c r="N173" s="5">
        <f t="shared" si="28"/>
        <v>0.65906304171880759</v>
      </c>
      <c r="O173" s="5">
        <f t="shared" si="28"/>
        <v>0.65906304171874641</v>
      </c>
      <c r="P173" s="5">
        <f t="shared" si="28"/>
        <v>0.65906304171874641</v>
      </c>
      <c r="Q173" s="4">
        <f t="shared" si="21"/>
        <v>3.7568688896208366E-3</v>
      </c>
      <c r="R173" s="5">
        <f t="shared" si="12"/>
        <v>2.0183075506316399</v>
      </c>
      <c r="T173" s="4">
        <f t="shared" si="22"/>
        <v>2.1000000000000023E-4</v>
      </c>
      <c r="U173" s="5">
        <f t="shared" si="13"/>
        <v>-3.2340862758217046</v>
      </c>
      <c r="V173" s="5">
        <f t="shared" si="14"/>
        <v>-3.1144642199837516</v>
      </c>
      <c r="W173" s="5">
        <f t="shared" si="23"/>
        <v>-0.11962205583795305</v>
      </c>
      <c r="AC173" s="4">
        <f t="shared" si="24"/>
        <v>2.1000000000000023E-4</v>
      </c>
      <c r="AD173" s="5">
        <f t="shared" si="25"/>
        <v>3.1320516307105306E-2</v>
      </c>
      <c r="AE173" s="5">
        <f t="shared" si="15"/>
        <v>3.0162036219987046E-2</v>
      </c>
      <c r="AF173" s="5">
        <f t="shared" si="26"/>
        <v>1.1584800871182604E-3</v>
      </c>
    </row>
    <row r="174" spans="1:32" x14ac:dyDescent="0.25">
      <c r="A174" s="4">
        <f t="shared" si="16"/>
        <v>2.1500000000000024E-4</v>
      </c>
      <c r="B174" s="5">
        <f t="shared" si="5"/>
        <v>18</v>
      </c>
      <c r="C174" s="5">
        <f t="shared" si="6"/>
        <v>5.2523938264533445</v>
      </c>
      <c r="D174" s="5">
        <f t="shared" si="7"/>
        <v>1.9930298692744568</v>
      </c>
      <c r="E174" s="5">
        <f t="shared" si="8"/>
        <v>1.1427826217967683</v>
      </c>
      <c r="F174" s="5">
        <f t="shared" si="18"/>
        <v>1.1832332238698413</v>
      </c>
      <c r="G174" s="5">
        <f t="shared" si="9"/>
        <v>0.4925458044927814</v>
      </c>
      <c r="H174" s="5">
        <f t="shared" si="10"/>
        <v>0.52411112256571235</v>
      </c>
      <c r="J174" s="5">
        <f t="shared" si="17"/>
        <v>4.0898134268532622E-2</v>
      </c>
      <c r="K174" s="5">
        <f t="shared" si="19"/>
        <v>0.77630811696030477</v>
      </c>
      <c r="L174" s="5">
        <f t="shared" si="20"/>
        <v>0.65906304171874641</v>
      </c>
      <c r="M174" s="5">
        <f t="shared" si="28"/>
        <v>0.65912215192306922</v>
      </c>
      <c r="N174" s="5">
        <f t="shared" si="28"/>
        <v>0.65912210130416615</v>
      </c>
      <c r="O174" s="5">
        <f t="shared" si="28"/>
        <v>0.65912210130412896</v>
      </c>
      <c r="P174" s="5">
        <f t="shared" si="28"/>
        <v>0.65912210130412896</v>
      </c>
      <c r="Q174" s="4">
        <f t="shared" si="21"/>
        <v>3.7648451633722118E-3</v>
      </c>
      <c r="R174" s="5">
        <f t="shared" si="12"/>
        <v>1.9930298692744568</v>
      </c>
      <c r="T174" s="4">
        <f t="shared" si="22"/>
        <v>2.1500000000000024E-4</v>
      </c>
      <c r="U174" s="5">
        <f t="shared" si="13"/>
        <v>-3.2593639571788877</v>
      </c>
      <c r="V174" s="5">
        <f t="shared" si="14"/>
        <v>-3.1380453003115742</v>
      </c>
      <c r="W174" s="5">
        <f t="shared" si="23"/>
        <v>-0.12131865686731347</v>
      </c>
      <c r="AC174" s="4">
        <f t="shared" si="24"/>
        <v>2.1500000000000024E-4</v>
      </c>
      <c r="AD174" s="5">
        <f t="shared" si="25"/>
        <v>3.1565318072930948E-2</v>
      </c>
      <c r="AE174" s="5">
        <f t="shared" si="15"/>
        <v>3.0390407249068229E-2</v>
      </c>
      <c r="AF174" s="5">
        <f t="shared" si="26"/>
        <v>1.1749108238627189E-3</v>
      </c>
    </row>
    <row r="175" spans="1:32" x14ac:dyDescent="0.25">
      <c r="A175" s="4">
        <f t="shared" si="16"/>
        <v>2.2000000000000025E-4</v>
      </c>
      <c r="B175" s="5">
        <f t="shared" si="5"/>
        <v>18</v>
      </c>
      <c r="C175" s="5">
        <f t="shared" si="6"/>
        <v>5.2523938264533445</v>
      </c>
      <c r="D175" s="5">
        <f t="shared" si="7"/>
        <v>1.9710635219822628</v>
      </c>
      <c r="E175" s="5">
        <f t="shared" si="8"/>
        <v>1.1427826217967683</v>
      </c>
      <c r="F175" s="5">
        <f t="shared" si="18"/>
        <v>1.1834971783682522</v>
      </c>
      <c r="G175" s="5">
        <f t="shared" si="9"/>
        <v>0.4925458044927814</v>
      </c>
      <c r="H175" s="5">
        <f t="shared" si="10"/>
        <v>0.524323855708831</v>
      </c>
      <c r="J175" s="5">
        <f t="shared" si="17"/>
        <v>4.1165104891487815E-2</v>
      </c>
      <c r="K175" s="5">
        <f t="shared" si="19"/>
        <v>0.77657508758325999</v>
      </c>
      <c r="L175" s="5">
        <f t="shared" si="20"/>
        <v>0.65912210130412896</v>
      </c>
      <c r="M175" s="5">
        <f t="shared" si="28"/>
        <v>0.65917336074588351</v>
      </c>
      <c r="N175" s="5">
        <f t="shared" si="28"/>
        <v>0.6591733226594424</v>
      </c>
      <c r="O175" s="5">
        <f t="shared" si="28"/>
        <v>0.6591733226594213</v>
      </c>
      <c r="P175" s="5">
        <f t="shared" si="28"/>
        <v>0.6591733226594213</v>
      </c>
      <c r="Q175" s="4">
        <f t="shared" si="21"/>
        <v>3.77177655857593E-3</v>
      </c>
      <c r="R175" s="5">
        <f t="shared" si="12"/>
        <v>1.9710635219822628</v>
      </c>
      <c r="T175" s="4">
        <f t="shared" si="22"/>
        <v>2.2000000000000025E-4</v>
      </c>
      <c r="U175" s="5">
        <f t="shared" si="13"/>
        <v>-3.2813303044710818</v>
      </c>
      <c r="V175" s="5">
        <f t="shared" si="14"/>
        <v>-3.1585295087887904</v>
      </c>
      <c r="W175" s="5">
        <f t="shared" si="23"/>
        <v>-0.12280079568229141</v>
      </c>
      <c r="AC175" s="4">
        <f t="shared" si="24"/>
        <v>2.2000000000000025E-4</v>
      </c>
      <c r="AD175" s="5">
        <f t="shared" si="25"/>
        <v>3.1778051216049596E-2</v>
      </c>
      <c r="AE175" s="5">
        <f t="shared" si="15"/>
        <v>3.0588786615272916E-2</v>
      </c>
      <c r="AF175" s="5">
        <f t="shared" si="26"/>
        <v>1.1892646007766808E-3</v>
      </c>
    </row>
    <row r="176" spans="1:32" x14ac:dyDescent="0.25">
      <c r="A176" s="4">
        <f t="shared" si="16"/>
        <v>2.2500000000000026E-4</v>
      </c>
      <c r="B176" s="5">
        <f t="shared" si="5"/>
        <v>18</v>
      </c>
      <c r="C176" s="5">
        <f t="shared" si="6"/>
        <v>5.2523938264533445</v>
      </c>
      <c r="D176" s="5">
        <f t="shared" si="7"/>
        <v>1.9524337341713274</v>
      </c>
      <c r="E176" s="5">
        <f t="shared" si="8"/>
        <v>1.1427826217967683</v>
      </c>
      <c r="F176" s="5">
        <f t="shared" si="18"/>
        <v>1.1837209660097092</v>
      </c>
      <c r="G176" s="5">
        <f t="shared" si="9"/>
        <v>0.4925458044927814</v>
      </c>
      <c r="H176" s="5">
        <f t="shared" si="10"/>
        <v>0.52450427593363846</v>
      </c>
      <c r="J176" s="5">
        <f t="shared" si="17"/>
        <v>4.1391450525838452E-2</v>
      </c>
      <c r="K176" s="5">
        <f t="shared" si="19"/>
        <v>0.77680143321761064</v>
      </c>
      <c r="L176" s="5">
        <f t="shared" si="20"/>
        <v>0.6591733226594213</v>
      </c>
      <c r="M176" s="5">
        <f t="shared" si="28"/>
        <v>0.65921671738521126</v>
      </c>
      <c r="N176" s="5">
        <f t="shared" si="28"/>
        <v>0.65921669007608152</v>
      </c>
      <c r="O176" s="5">
        <f t="shared" si="28"/>
        <v>0.65921669007607064</v>
      </c>
      <c r="P176" s="5">
        <f t="shared" si="28"/>
        <v>0.65921669007607064</v>
      </c>
      <c r="Q176" s="4">
        <f t="shared" si="21"/>
        <v>3.7776551154502852E-3</v>
      </c>
      <c r="R176" s="5">
        <f t="shared" si="12"/>
        <v>1.9524337341713274</v>
      </c>
      <c r="T176" s="4">
        <f t="shared" si="22"/>
        <v>2.2500000000000026E-4</v>
      </c>
      <c r="U176" s="5">
        <f t="shared" si="13"/>
        <v>-3.2999600922820171</v>
      </c>
      <c r="V176" s="5">
        <f t="shared" si="14"/>
        <v>-3.1758966299747207</v>
      </c>
      <c r="W176" s="5">
        <f t="shared" si="23"/>
        <v>-0.12406346230729648</v>
      </c>
      <c r="AC176" s="4">
        <f t="shared" si="24"/>
        <v>2.2500000000000026E-4</v>
      </c>
      <c r="AD176" s="5">
        <f t="shared" si="25"/>
        <v>3.1958471440857061E-2</v>
      </c>
      <c r="AE176" s="5">
        <f t="shared" si="15"/>
        <v>3.0756978542117293E-2</v>
      </c>
      <c r="AF176" s="5">
        <f t="shared" si="26"/>
        <v>1.2014928987397686E-3</v>
      </c>
    </row>
    <row r="177" spans="1:32" x14ac:dyDescent="0.25">
      <c r="A177" s="4">
        <f t="shared" si="16"/>
        <v>2.3000000000000028E-4</v>
      </c>
      <c r="B177" s="5">
        <f t="shared" si="5"/>
        <v>18</v>
      </c>
      <c r="C177" s="5">
        <f t="shared" si="6"/>
        <v>5.2523938264533445</v>
      </c>
      <c r="D177" s="5">
        <f t="shared" si="7"/>
        <v>1.9371619045141983</v>
      </c>
      <c r="E177" s="5">
        <f t="shared" si="8"/>
        <v>1.1427826217967683</v>
      </c>
      <c r="F177" s="5">
        <f t="shared" si="18"/>
        <v>1.1839043663565776</v>
      </c>
      <c r="G177" s="5">
        <f t="shared" si="9"/>
        <v>0.4925458044927814</v>
      </c>
      <c r="H177" s="5">
        <f t="shared" si="10"/>
        <v>0.52465217600463887</v>
      </c>
      <c r="J177" s="5">
        <f t="shared" si="17"/>
        <v>4.1576947795770459E-2</v>
      </c>
      <c r="K177" s="5">
        <f t="shared" si="19"/>
        <v>0.77698693048754264</v>
      </c>
      <c r="L177" s="5">
        <f t="shared" si="20"/>
        <v>0.65921669007607064</v>
      </c>
      <c r="M177" s="5">
        <f t="shared" si="28"/>
        <v>0.65925220865539302</v>
      </c>
      <c r="N177" s="5">
        <f t="shared" si="28"/>
        <v>0.65925219035194349</v>
      </c>
      <c r="O177" s="5">
        <f t="shared" si="28"/>
        <v>0.65925219035193861</v>
      </c>
      <c r="P177" s="5">
        <f t="shared" si="28"/>
        <v>0.65925219035193861</v>
      </c>
      <c r="Q177" s="4">
        <f t="shared" si="21"/>
        <v>3.7824740817276256E-3</v>
      </c>
      <c r="R177" s="5">
        <f t="shared" si="12"/>
        <v>1.9371619045141983</v>
      </c>
      <c r="T177" s="4">
        <f t="shared" si="22"/>
        <v>2.3000000000000028E-4</v>
      </c>
      <c r="U177" s="5">
        <f t="shared" si="13"/>
        <v>-3.3152319219391462</v>
      </c>
      <c r="V177" s="5">
        <f t="shared" si="14"/>
        <v>-3.1901295246175123</v>
      </c>
      <c r="W177" s="5">
        <f t="shared" si="23"/>
        <v>-0.12510239732163386</v>
      </c>
      <c r="AC177" s="4">
        <f t="shared" si="24"/>
        <v>2.3000000000000028E-4</v>
      </c>
      <c r="AD177" s="5">
        <f t="shared" si="25"/>
        <v>3.2106371511857468E-2</v>
      </c>
      <c r="AE177" s="5">
        <f t="shared" si="15"/>
        <v>3.0894817044475616E-2</v>
      </c>
      <c r="AF177" s="5">
        <f t="shared" si="26"/>
        <v>1.2115544673818521E-3</v>
      </c>
    </row>
    <row r="178" spans="1:32" x14ac:dyDescent="0.25">
      <c r="A178" s="4">
        <f t="shared" si="16"/>
        <v>2.3500000000000029E-4</v>
      </c>
      <c r="B178" s="5">
        <f t="shared" si="5"/>
        <v>18</v>
      </c>
      <c r="C178" s="5">
        <f t="shared" si="6"/>
        <v>5.2523938264533445</v>
      </c>
      <c r="D178" s="5">
        <f t="shared" si="7"/>
        <v>1.9252655779231382</v>
      </c>
      <c r="E178" s="5">
        <f t="shared" si="8"/>
        <v>1.1427826217967683</v>
      </c>
      <c r="F178" s="5">
        <f t="shared" si="18"/>
        <v>1.1840471987544792</v>
      </c>
      <c r="G178" s="5">
        <f t="shared" si="9"/>
        <v>0.4925458044927814</v>
      </c>
      <c r="H178" s="5">
        <f t="shared" si="10"/>
        <v>0.52476738600808726</v>
      </c>
      <c r="J178" s="5">
        <f t="shared" si="17"/>
        <v>4.1721413637873787E-2</v>
      </c>
      <c r="K178" s="5">
        <f t="shared" si="19"/>
        <v>0.7771313963296459</v>
      </c>
      <c r="L178" s="5">
        <f t="shared" si="20"/>
        <v>0.65925219035193861</v>
      </c>
      <c r="M178" s="5">
        <f t="shared" si="28"/>
        <v>0.65927982382938954</v>
      </c>
      <c r="N178" s="5">
        <f t="shared" si="28"/>
        <v>0.65927981274639358</v>
      </c>
      <c r="O178" s="5">
        <f t="shared" si="28"/>
        <v>0.6592798127463918</v>
      </c>
      <c r="P178" s="5">
        <f t="shared" si="28"/>
        <v>0.6592798127463918</v>
      </c>
      <c r="Q178" s="4">
        <f t="shared" si="21"/>
        <v>3.7862279211793243E-3</v>
      </c>
      <c r="R178" s="5">
        <f t="shared" si="12"/>
        <v>1.9252655779231382</v>
      </c>
      <c r="T178" s="4">
        <f t="shared" si="22"/>
        <v>2.3500000000000029E-4</v>
      </c>
      <c r="U178" s="5">
        <f t="shared" si="13"/>
        <v>-3.3271282485302063</v>
      </c>
      <c r="V178" s="5">
        <f t="shared" si="14"/>
        <v>-3.2012141465685118</v>
      </c>
      <c r="W178" s="5">
        <f t="shared" si="23"/>
        <v>-0.1259141019616945</v>
      </c>
      <c r="AC178" s="4">
        <f t="shared" si="24"/>
        <v>2.3500000000000029E-4</v>
      </c>
      <c r="AD178" s="5">
        <f t="shared" si="25"/>
        <v>3.2221581515305853E-2</v>
      </c>
      <c r="AE178" s="5">
        <f t="shared" si="15"/>
        <v>3.1002166092387509E-2</v>
      </c>
      <c r="AF178" s="5">
        <f t="shared" si="26"/>
        <v>1.2194154229183442E-3</v>
      </c>
    </row>
    <row r="179" spans="1:32" x14ac:dyDescent="0.25">
      <c r="A179" s="4">
        <f t="shared" si="16"/>
        <v>2.400000000000003E-4</v>
      </c>
      <c r="B179" s="5">
        <f t="shared" si="5"/>
        <v>18</v>
      </c>
      <c r="C179" s="5">
        <f t="shared" si="6"/>
        <v>5.2523938264533445</v>
      </c>
      <c r="D179" s="5">
        <f t="shared" si="7"/>
        <v>1.9167584234197701</v>
      </c>
      <c r="E179" s="5">
        <f t="shared" si="8"/>
        <v>1.1427826217967683</v>
      </c>
      <c r="F179" s="5">
        <f t="shared" si="18"/>
        <v>1.1841493225099162</v>
      </c>
      <c r="G179" s="5">
        <f t="shared" si="9"/>
        <v>0.4925458044927814</v>
      </c>
      <c r="H179" s="5">
        <f t="shared" si="10"/>
        <v>0.52484977356631102</v>
      </c>
      <c r="J179" s="5">
        <f t="shared" si="17"/>
        <v>4.1824705481803851E-2</v>
      </c>
      <c r="K179" s="5">
        <f t="shared" si="19"/>
        <v>0.77723468817357599</v>
      </c>
      <c r="L179" s="5">
        <f t="shared" si="20"/>
        <v>0.6592798127463918</v>
      </c>
      <c r="M179" s="5">
        <f t="shared" si="28"/>
        <v>0.65929955460212608</v>
      </c>
      <c r="N179" s="5">
        <f t="shared" si="28"/>
        <v>0.65929954894360565</v>
      </c>
      <c r="O179" s="5">
        <f t="shared" si="28"/>
        <v>0.65929954894360521</v>
      </c>
      <c r="P179" s="5">
        <f t="shared" si="28"/>
        <v>0.6592995489436051</v>
      </c>
      <c r="Q179" s="4">
        <f t="shared" si="21"/>
        <v>3.7889123205989256E-3</v>
      </c>
      <c r="R179" s="5">
        <f t="shared" si="12"/>
        <v>1.9167584234197701</v>
      </c>
      <c r="T179" s="4">
        <f t="shared" si="22"/>
        <v>2.400000000000003E-4</v>
      </c>
      <c r="U179" s="5">
        <f t="shared" si="13"/>
        <v>-3.3356354030335744</v>
      </c>
      <c r="V179" s="5">
        <f t="shared" si="14"/>
        <v>-3.2091395566441157</v>
      </c>
      <c r="W179" s="5">
        <f t="shared" si="23"/>
        <v>-0.12649584638945877</v>
      </c>
      <c r="AC179" s="4">
        <f t="shared" si="24"/>
        <v>2.400000000000003E-4</v>
      </c>
      <c r="AD179" s="5">
        <f t="shared" si="25"/>
        <v>3.2303969073529615E-2</v>
      </c>
      <c r="AE179" s="5">
        <f t="shared" si="15"/>
        <v>3.1078919745303087E-2</v>
      </c>
      <c r="AF179" s="5">
        <f t="shared" si="26"/>
        <v>1.2250493282265282E-3</v>
      </c>
    </row>
    <row r="180" spans="1:32" x14ac:dyDescent="0.25">
      <c r="A180" s="4">
        <f t="shared" si="16"/>
        <v>2.4500000000000032E-4</v>
      </c>
      <c r="B180" s="5">
        <f t="shared" si="5"/>
        <v>18</v>
      </c>
      <c r="C180" s="5">
        <f t="shared" si="6"/>
        <v>5.2523938264533445</v>
      </c>
      <c r="D180" s="5">
        <f t="shared" si="7"/>
        <v>1.911650216906903</v>
      </c>
      <c r="E180" s="5">
        <f t="shared" si="8"/>
        <v>1.1427826217967683</v>
      </c>
      <c r="F180" s="5">
        <f t="shared" si="18"/>
        <v>1.1842106370286059</v>
      </c>
      <c r="G180" s="5">
        <f t="shared" si="9"/>
        <v>0.4925458044927814</v>
      </c>
      <c r="H180" s="5">
        <f t="shared" si="10"/>
        <v>0.52489924400455579</v>
      </c>
      <c r="J180" s="5">
        <f t="shared" si="17"/>
        <v>4.1886721390981249E-2</v>
      </c>
      <c r="K180" s="5">
        <f t="shared" si="19"/>
        <v>0.77729670408275342</v>
      </c>
      <c r="L180" s="5">
        <f t="shared" si="20"/>
        <v>0.6592995489436051</v>
      </c>
      <c r="M180" s="5">
        <f t="shared" si="28"/>
        <v>0.65931139506201375</v>
      </c>
      <c r="N180" s="5">
        <f t="shared" si="28"/>
        <v>0.65931139302405017</v>
      </c>
      <c r="O180" s="5">
        <f t="shared" si="28"/>
        <v>0.65931139302405006</v>
      </c>
      <c r="P180" s="5">
        <f t="shared" si="28"/>
        <v>0.65931139302405006</v>
      </c>
      <c r="Q180" s="4">
        <f t="shared" si="21"/>
        <v>3.790524195238433E-3</v>
      </c>
      <c r="R180" s="5">
        <f t="shared" si="12"/>
        <v>1.911650216906903</v>
      </c>
      <c r="T180" s="4">
        <f t="shared" si="22"/>
        <v>2.4500000000000032E-4</v>
      </c>
      <c r="U180" s="5">
        <f t="shared" si="13"/>
        <v>-3.3407436095464416</v>
      </c>
      <c r="V180" s="5">
        <f t="shared" si="14"/>
        <v>-3.2138979334214262</v>
      </c>
      <c r="W180" s="5">
        <f t="shared" si="23"/>
        <v>-0.12684567612501541</v>
      </c>
      <c r="AC180" s="4">
        <f t="shared" si="24"/>
        <v>2.4500000000000032E-4</v>
      </c>
      <c r="AD180" s="5">
        <f t="shared" si="25"/>
        <v>3.2353439511774384E-2</v>
      </c>
      <c r="AE180" s="5">
        <f t="shared" si="15"/>
        <v>3.1125002256633501E-2</v>
      </c>
      <c r="AF180" s="5">
        <f t="shared" si="26"/>
        <v>1.228437255140883E-3</v>
      </c>
    </row>
    <row r="181" spans="1:32" x14ac:dyDescent="0.25">
      <c r="A181" s="4">
        <f t="shared" si="16"/>
        <v>2.5000000000000033E-4</v>
      </c>
      <c r="B181" s="5">
        <f t="shared" si="5"/>
        <v>18</v>
      </c>
      <c r="C181" s="5">
        <f t="shared" si="6"/>
        <v>5.2523938264533445</v>
      </c>
      <c r="D181" s="5">
        <f t="shared" si="7"/>
        <v>1.9099468288543644</v>
      </c>
      <c r="E181" s="5">
        <f t="shared" si="8"/>
        <v>1.1427826217967683</v>
      </c>
      <c r="F181" s="5">
        <f t="shared" si="18"/>
        <v>1.1842310819143869</v>
      </c>
      <c r="G181" s="5">
        <f t="shared" si="9"/>
        <v>0.4925458044927814</v>
      </c>
      <c r="H181" s="5">
        <f t="shared" si="10"/>
        <v>0.52491574047024248</v>
      </c>
      <c r="J181" s="5">
        <f t="shared" si="17"/>
        <v>4.1907400163190917E-2</v>
      </c>
      <c r="K181" s="5">
        <f t="shared" si="19"/>
        <v>0.7773173828549631</v>
      </c>
      <c r="L181" s="5">
        <f t="shared" si="20"/>
        <v>0.65931139302405006</v>
      </c>
      <c r="M181" s="5">
        <f t="shared" si="28"/>
        <v>0.65931534167062711</v>
      </c>
      <c r="N181" s="5">
        <f t="shared" si="28"/>
        <v>0.65931534144414461</v>
      </c>
      <c r="O181" s="5">
        <f t="shared" si="28"/>
        <v>0.6593153414441445</v>
      </c>
      <c r="P181" s="5">
        <f t="shared" si="28"/>
        <v>0.6593153414441445</v>
      </c>
      <c r="Q181" s="4">
        <f t="shared" si="21"/>
        <v>3.7910616926939895E-3</v>
      </c>
      <c r="R181" s="5">
        <f t="shared" si="12"/>
        <v>1.9099468288543644</v>
      </c>
      <c r="T181" s="4">
        <f t="shared" si="22"/>
        <v>2.5000000000000033E-4</v>
      </c>
      <c r="U181" s="5">
        <f t="shared" si="13"/>
        <v>-3.3424469975989801</v>
      </c>
      <c r="V181" s="5">
        <f t="shared" si="14"/>
        <v>-3.2154845809570491</v>
      </c>
      <c r="W181" s="5">
        <f t="shared" si="23"/>
        <v>-0.12696241664193098</v>
      </c>
      <c r="AC181" s="4">
        <f t="shared" si="24"/>
        <v>2.5000000000000033E-4</v>
      </c>
      <c r="AD181" s="5">
        <f t="shared" si="25"/>
        <v>3.2369935977461073E-2</v>
      </c>
      <c r="AE181" s="5">
        <f t="shared" si="15"/>
        <v>3.1140368148503683E-2</v>
      </c>
      <c r="AF181" s="5">
        <f t="shared" si="26"/>
        <v>1.2295678289573897E-3</v>
      </c>
    </row>
    <row r="182" spans="1:32" x14ac:dyDescent="0.25">
      <c r="A182" s="4">
        <f t="shared" si="16"/>
        <v>2.5500000000000034E-4</v>
      </c>
      <c r="B182" s="5">
        <f t="shared" si="5"/>
        <v>18</v>
      </c>
      <c r="C182" s="5">
        <f t="shared" si="6"/>
        <v>5.2523938264533445</v>
      </c>
      <c r="D182" s="5">
        <f t="shared" si="7"/>
        <v>1.911650216906903</v>
      </c>
      <c r="E182" s="5">
        <f t="shared" si="8"/>
        <v>1.1427826217967683</v>
      </c>
      <c r="F182" s="5">
        <f t="shared" si="18"/>
        <v>1.1842106370286059</v>
      </c>
      <c r="G182" s="5">
        <f t="shared" si="9"/>
        <v>0.4925458044927814</v>
      </c>
      <c r="H182" s="5">
        <f t="shared" si="10"/>
        <v>0.52489924400455579</v>
      </c>
      <c r="J182" s="5">
        <f t="shared" si="17"/>
        <v>4.1886721390981249E-2</v>
      </c>
      <c r="K182" s="5">
        <f t="shared" si="19"/>
        <v>0.77729670408275342</v>
      </c>
      <c r="L182" s="5">
        <f t="shared" si="20"/>
        <v>0.6593153414441445</v>
      </c>
      <c r="M182" s="5">
        <f t="shared" si="28"/>
        <v>0.65931139325051735</v>
      </c>
      <c r="N182" s="5">
        <f t="shared" si="28"/>
        <v>0.65931139302405017</v>
      </c>
      <c r="O182" s="5">
        <f t="shared" si="28"/>
        <v>0.65931139302405006</v>
      </c>
      <c r="P182" s="5">
        <f t="shared" si="28"/>
        <v>0.65931139302405006</v>
      </c>
      <c r="Q182" s="4">
        <f t="shared" si="21"/>
        <v>3.790524195238433E-3</v>
      </c>
      <c r="R182" s="5">
        <f t="shared" si="12"/>
        <v>1.911650216906903</v>
      </c>
      <c r="T182" s="4">
        <f t="shared" si="22"/>
        <v>2.5500000000000034E-4</v>
      </c>
      <c r="U182" s="5">
        <f t="shared" si="13"/>
        <v>-3.3407436095464416</v>
      </c>
      <c r="V182" s="5">
        <f t="shared" si="14"/>
        <v>-3.2138979334214257</v>
      </c>
      <c r="W182" s="5">
        <f t="shared" si="23"/>
        <v>-0.12684567612501585</v>
      </c>
      <c r="AC182" s="4">
        <f t="shared" si="24"/>
        <v>2.5500000000000034E-4</v>
      </c>
      <c r="AD182" s="5">
        <f t="shared" si="25"/>
        <v>3.2353439511774384E-2</v>
      </c>
      <c r="AE182" s="5">
        <f t="shared" si="15"/>
        <v>3.1125002256633498E-2</v>
      </c>
      <c r="AF182" s="5">
        <f t="shared" si="26"/>
        <v>1.2284372551408865E-3</v>
      </c>
    </row>
    <row r="183" spans="1:32" x14ac:dyDescent="0.25">
      <c r="A183" s="4">
        <f t="shared" si="16"/>
        <v>2.6000000000000036E-4</v>
      </c>
      <c r="B183" s="5">
        <f t="shared" si="5"/>
        <v>18</v>
      </c>
      <c r="C183" s="5">
        <f t="shared" si="6"/>
        <v>5.2523938264533445</v>
      </c>
      <c r="D183" s="5">
        <f t="shared" si="7"/>
        <v>1.9167584234197701</v>
      </c>
      <c r="E183" s="5">
        <f t="shared" si="8"/>
        <v>1.1427826217967683</v>
      </c>
      <c r="F183" s="5">
        <f t="shared" si="18"/>
        <v>1.1841493225099162</v>
      </c>
      <c r="G183" s="5">
        <f t="shared" si="9"/>
        <v>0.4925458044927814</v>
      </c>
      <c r="H183" s="5">
        <f t="shared" si="10"/>
        <v>0.52484977356631102</v>
      </c>
      <c r="J183" s="5">
        <f t="shared" si="17"/>
        <v>4.1824705481803837E-2</v>
      </c>
      <c r="K183" s="5">
        <f t="shared" si="19"/>
        <v>0.77723468817357599</v>
      </c>
      <c r="L183" s="5">
        <f t="shared" si="20"/>
        <v>0.65931139302405006</v>
      </c>
      <c r="M183" s="5">
        <f t="shared" si="28"/>
        <v>0.65929955098115656</v>
      </c>
      <c r="N183" s="5">
        <f t="shared" si="28"/>
        <v>0.65929954894360521</v>
      </c>
      <c r="O183" s="5">
        <f t="shared" si="28"/>
        <v>0.6592995489436051</v>
      </c>
      <c r="P183" s="5">
        <f t="shared" si="28"/>
        <v>0.6592995489436051</v>
      </c>
      <c r="Q183" s="4">
        <f t="shared" si="21"/>
        <v>3.7889123205989256E-3</v>
      </c>
      <c r="R183" s="5">
        <f t="shared" si="12"/>
        <v>1.9167584234197701</v>
      </c>
      <c r="T183" s="4">
        <f t="shared" si="22"/>
        <v>2.6000000000000036E-4</v>
      </c>
      <c r="U183" s="5">
        <f t="shared" si="13"/>
        <v>-3.3356354030335744</v>
      </c>
      <c r="V183" s="5">
        <f t="shared" si="14"/>
        <v>-3.2091395566441152</v>
      </c>
      <c r="W183" s="5">
        <f t="shared" si="23"/>
        <v>-0.12649584638945921</v>
      </c>
      <c r="AC183" s="4">
        <f t="shared" si="24"/>
        <v>2.6000000000000036E-4</v>
      </c>
      <c r="AD183" s="5">
        <f t="shared" si="25"/>
        <v>3.2303969073529615E-2</v>
      </c>
      <c r="AE183" s="5">
        <f t="shared" si="15"/>
        <v>3.107891974530308E-2</v>
      </c>
      <c r="AF183" s="5">
        <f t="shared" si="26"/>
        <v>1.2250493282265351E-3</v>
      </c>
    </row>
    <row r="184" spans="1:32" x14ac:dyDescent="0.25">
      <c r="A184" s="4">
        <f t="shared" si="16"/>
        <v>2.6500000000000037E-4</v>
      </c>
      <c r="B184" s="5">
        <f t="shared" si="5"/>
        <v>18</v>
      </c>
      <c r="C184" s="5">
        <f t="shared" si="6"/>
        <v>5.2523938264533445</v>
      </c>
      <c r="D184" s="5">
        <f t="shared" si="7"/>
        <v>1.9252655779231382</v>
      </c>
      <c r="E184" s="5">
        <f t="shared" si="8"/>
        <v>1.1427826217967683</v>
      </c>
      <c r="F184" s="5">
        <f t="shared" si="18"/>
        <v>1.1840471987544792</v>
      </c>
      <c r="G184" s="5">
        <f t="shared" si="9"/>
        <v>0.4925458044927814</v>
      </c>
      <c r="H184" s="5">
        <f t="shared" si="10"/>
        <v>0.52476738600808726</v>
      </c>
      <c r="J184" s="5">
        <f t="shared" si="17"/>
        <v>4.1721413637873773E-2</v>
      </c>
      <c r="K184" s="5">
        <f t="shared" si="19"/>
        <v>0.7771313963296459</v>
      </c>
      <c r="L184" s="5">
        <f t="shared" si="20"/>
        <v>0.6592995489436051</v>
      </c>
      <c r="M184" s="5">
        <f t="shared" si="28"/>
        <v>0.65927981840300565</v>
      </c>
      <c r="N184" s="5">
        <f t="shared" si="28"/>
        <v>0.65927981274639225</v>
      </c>
      <c r="O184" s="5">
        <f t="shared" si="28"/>
        <v>0.6592798127463918</v>
      </c>
      <c r="P184" s="5">
        <f t="shared" si="28"/>
        <v>0.6592798127463918</v>
      </c>
      <c r="Q184" s="4">
        <f t="shared" si="21"/>
        <v>3.7862279211793243E-3</v>
      </c>
      <c r="R184" s="5">
        <f t="shared" si="12"/>
        <v>1.9252655779231382</v>
      </c>
      <c r="T184" s="4">
        <f t="shared" si="22"/>
        <v>2.6500000000000037E-4</v>
      </c>
      <c r="U184" s="5">
        <f t="shared" si="13"/>
        <v>-3.3271282485302063</v>
      </c>
      <c r="V184" s="5">
        <f t="shared" si="14"/>
        <v>-3.2012141465685104</v>
      </c>
      <c r="W184" s="5">
        <f t="shared" si="23"/>
        <v>-0.12591410196169583</v>
      </c>
      <c r="AC184" s="4">
        <f t="shared" si="24"/>
        <v>2.6500000000000037E-4</v>
      </c>
      <c r="AD184" s="5">
        <f t="shared" si="25"/>
        <v>3.2221581515305853E-2</v>
      </c>
      <c r="AE184" s="5">
        <f t="shared" si="15"/>
        <v>3.1002166092387498E-2</v>
      </c>
      <c r="AF184" s="5">
        <f t="shared" si="26"/>
        <v>1.2194154229183546E-3</v>
      </c>
    </row>
    <row r="185" spans="1:32" x14ac:dyDescent="0.25">
      <c r="A185" s="4">
        <f t="shared" si="16"/>
        <v>2.7000000000000038E-4</v>
      </c>
      <c r="B185" s="5">
        <f t="shared" si="5"/>
        <v>18</v>
      </c>
      <c r="C185" s="5">
        <f t="shared" si="6"/>
        <v>5.2523938264533445</v>
      </c>
      <c r="D185" s="5">
        <f t="shared" si="7"/>
        <v>1.9371619045141983</v>
      </c>
      <c r="E185" s="5">
        <f t="shared" si="8"/>
        <v>1.1427826217967683</v>
      </c>
      <c r="F185" s="5">
        <f t="shared" si="18"/>
        <v>1.1839043663565776</v>
      </c>
      <c r="G185" s="5">
        <f t="shared" si="9"/>
        <v>0.4925458044927814</v>
      </c>
      <c r="H185" s="5">
        <f t="shared" si="10"/>
        <v>0.52465217600463887</v>
      </c>
      <c r="J185" s="5">
        <f t="shared" si="17"/>
        <v>4.1576947795770446E-2</v>
      </c>
      <c r="K185" s="5">
        <f t="shared" si="19"/>
        <v>0.77698693048754264</v>
      </c>
      <c r="L185" s="5">
        <f t="shared" si="20"/>
        <v>0.6592798127463918</v>
      </c>
      <c r="M185" s="5">
        <f t="shared" si="28"/>
        <v>0.65925220142971064</v>
      </c>
      <c r="N185" s="5">
        <f t="shared" si="28"/>
        <v>0.65925219035194038</v>
      </c>
      <c r="O185" s="5">
        <f t="shared" si="28"/>
        <v>0.65925219035193861</v>
      </c>
      <c r="P185" s="5">
        <f t="shared" si="28"/>
        <v>0.65925219035193861</v>
      </c>
      <c r="Q185" s="4">
        <f t="shared" si="21"/>
        <v>3.7824740817276256E-3</v>
      </c>
      <c r="R185" s="5">
        <f t="shared" si="12"/>
        <v>1.9371619045141983</v>
      </c>
      <c r="T185" s="4">
        <f t="shared" si="22"/>
        <v>2.7000000000000038E-4</v>
      </c>
      <c r="U185" s="5">
        <f t="shared" si="13"/>
        <v>-3.3152319219391462</v>
      </c>
      <c r="V185" s="5">
        <f t="shared" si="14"/>
        <v>-3.190129524617511</v>
      </c>
      <c r="W185" s="5">
        <f t="shared" si="23"/>
        <v>-0.12510239732163519</v>
      </c>
      <c r="AC185" s="4">
        <f t="shared" si="24"/>
        <v>2.7000000000000038E-4</v>
      </c>
      <c r="AD185" s="5">
        <f t="shared" si="25"/>
        <v>3.2106371511857468E-2</v>
      </c>
      <c r="AE185" s="5">
        <f t="shared" si="15"/>
        <v>3.0894817044475602E-2</v>
      </c>
      <c r="AF185" s="5">
        <f t="shared" si="26"/>
        <v>1.211554467381866E-3</v>
      </c>
    </row>
    <row r="186" spans="1:32" x14ac:dyDescent="0.25">
      <c r="A186" s="4">
        <f t="shared" si="16"/>
        <v>2.750000000000004E-4</v>
      </c>
      <c r="B186" s="5">
        <f t="shared" si="5"/>
        <v>18</v>
      </c>
      <c r="C186" s="5">
        <f t="shared" si="6"/>
        <v>5.2523938264533445</v>
      </c>
      <c r="D186" s="5">
        <f t="shared" si="7"/>
        <v>1.9524337341713274</v>
      </c>
      <c r="E186" s="5">
        <f t="shared" si="8"/>
        <v>1.1427826217967683</v>
      </c>
      <c r="F186" s="5">
        <f t="shared" si="18"/>
        <v>1.1837209660097092</v>
      </c>
      <c r="G186" s="5">
        <f t="shared" si="9"/>
        <v>0.4925458044927814</v>
      </c>
      <c r="H186" s="5">
        <f t="shared" si="10"/>
        <v>0.52450427593363846</v>
      </c>
      <c r="J186" s="5">
        <f t="shared" si="17"/>
        <v>4.1391450525838425E-2</v>
      </c>
      <c r="K186" s="5">
        <f t="shared" si="19"/>
        <v>0.77680143321761053</v>
      </c>
      <c r="L186" s="5">
        <f t="shared" si="20"/>
        <v>0.65925219035193861</v>
      </c>
      <c r="M186" s="5">
        <f t="shared" si="28"/>
        <v>0.65921670836843815</v>
      </c>
      <c r="N186" s="5">
        <f t="shared" si="28"/>
        <v>0.65921669007607553</v>
      </c>
      <c r="O186" s="5">
        <f t="shared" si="28"/>
        <v>0.65921669007607064</v>
      </c>
      <c r="P186" s="5">
        <f t="shared" si="28"/>
        <v>0.65921669007607064</v>
      </c>
      <c r="Q186" s="4">
        <f t="shared" si="21"/>
        <v>3.7776551154502852E-3</v>
      </c>
      <c r="R186" s="5">
        <f t="shared" si="12"/>
        <v>1.9524337341713274</v>
      </c>
      <c r="T186" s="4">
        <f t="shared" si="22"/>
        <v>2.750000000000004E-4</v>
      </c>
      <c r="U186" s="5">
        <f t="shared" si="13"/>
        <v>-3.2999600922820171</v>
      </c>
      <c r="V186" s="5">
        <f t="shared" si="14"/>
        <v>-3.1758966299747184</v>
      </c>
      <c r="W186" s="5">
        <f t="shared" si="23"/>
        <v>-0.1240634623072987</v>
      </c>
      <c r="AC186" s="4">
        <f t="shared" si="24"/>
        <v>2.750000000000004E-4</v>
      </c>
      <c r="AD186" s="5">
        <f t="shared" si="25"/>
        <v>3.1958471440857061E-2</v>
      </c>
      <c r="AE186" s="5">
        <f t="shared" si="15"/>
        <v>3.0756978542117272E-2</v>
      </c>
      <c r="AF186" s="5">
        <f t="shared" si="26"/>
        <v>1.2014928987397894E-3</v>
      </c>
    </row>
    <row r="187" spans="1:32" x14ac:dyDescent="0.25">
      <c r="A187" s="4">
        <f t="shared" si="16"/>
        <v>2.8000000000000041E-4</v>
      </c>
      <c r="B187" s="5">
        <f t="shared" si="5"/>
        <v>18</v>
      </c>
      <c r="C187" s="5">
        <f t="shared" si="6"/>
        <v>5.2523938264533445</v>
      </c>
      <c r="D187" s="5">
        <f t="shared" si="7"/>
        <v>1.9710635219822628</v>
      </c>
      <c r="E187" s="5">
        <f t="shared" si="8"/>
        <v>1.1427826217967683</v>
      </c>
      <c r="F187" s="5">
        <f t="shared" si="18"/>
        <v>1.1834971783682522</v>
      </c>
      <c r="G187" s="5">
        <f t="shared" si="9"/>
        <v>0.4925458044927814</v>
      </c>
      <c r="H187" s="5">
        <f t="shared" si="10"/>
        <v>0.524323855708831</v>
      </c>
      <c r="J187" s="5">
        <f t="shared" si="17"/>
        <v>4.1165104891487787E-2</v>
      </c>
      <c r="K187" s="5">
        <f t="shared" si="19"/>
        <v>0.77657508758325999</v>
      </c>
      <c r="L187" s="5">
        <f t="shared" si="20"/>
        <v>0.65921669007607064</v>
      </c>
      <c r="M187" s="5">
        <f t="shared" si="28"/>
        <v>0.65917334994836463</v>
      </c>
      <c r="N187" s="5">
        <f t="shared" si="28"/>
        <v>0.65917332265943207</v>
      </c>
      <c r="O187" s="5">
        <f t="shared" si="28"/>
        <v>0.65917332265942119</v>
      </c>
      <c r="P187" s="5">
        <f t="shared" si="28"/>
        <v>0.6591733226594213</v>
      </c>
      <c r="Q187" s="4">
        <f t="shared" si="21"/>
        <v>3.77177655857593E-3</v>
      </c>
      <c r="R187" s="5">
        <f t="shared" si="12"/>
        <v>1.9710635219822628</v>
      </c>
      <c r="T187" s="4">
        <f t="shared" si="22"/>
        <v>2.8000000000000041E-4</v>
      </c>
      <c r="U187" s="5">
        <f t="shared" si="13"/>
        <v>-3.2813303044710818</v>
      </c>
      <c r="V187" s="5">
        <f t="shared" si="14"/>
        <v>-3.1585295087887881</v>
      </c>
      <c r="W187" s="5">
        <f t="shared" si="23"/>
        <v>-0.12280079568229363</v>
      </c>
      <c r="AC187" s="4">
        <f t="shared" si="24"/>
        <v>2.8000000000000041E-4</v>
      </c>
      <c r="AD187" s="5">
        <f t="shared" si="25"/>
        <v>3.1778051216049596E-2</v>
      </c>
      <c r="AE187" s="5">
        <f t="shared" si="15"/>
        <v>3.0588786615272895E-2</v>
      </c>
      <c r="AF187" s="5">
        <f t="shared" si="26"/>
        <v>1.1892646007767016E-3</v>
      </c>
    </row>
    <row r="188" spans="1:32" x14ac:dyDescent="0.25">
      <c r="A188" s="4">
        <f t="shared" si="16"/>
        <v>2.8500000000000042E-4</v>
      </c>
      <c r="B188" s="5">
        <f t="shared" si="5"/>
        <v>18</v>
      </c>
      <c r="C188" s="5">
        <f t="shared" si="6"/>
        <v>5.2523938264533445</v>
      </c>
      <c r="D188" s="5">
        <f t="shared" si="7"/>
        <v>1.9930298692744568</v>
      </c>
      <c r="E188" s="5">
        <f t="shared" si="8"/>
        <v>1.1427826217967683</v>
      </c>
      <c r="F188" s="5">
        <f t="shared" si="18"/>
        <v>1.1832332238698413</v>
      </c>
      <c r="G188" s="5">
        <f t="shared" si="9"/>
        <v>0.4925458044927814</v>
      </c>
      <c r="H188" s="5">
        <f t="shared" si="10"/>
        <v>0.52411112256571235</v>
      </c>
      <c r="J188" s="5">
        <f t="shared" si="17"/>
        <v>4.0898134268532595E-2</v>
      </c>
      <c r="K188" s="5">
        <f t="shared" si="19"/>
        <v>0.77630811696030477</v>
      </c>
      <c r="L188" s="5">
        <f t="shared" si="20"/>
        <v>0.6591733226594213</v>
      </c>
      <c r="M188" s="5">
        <f t="shared" si="28"/>
        <v>0.65912213935734276</v>
      </c>
      <c r="N188" s="5">
        <f t="shared" si="28"/>
        <v>0.65912210130414994</v>
      </c>
      <c r="O188" s="5">
        <f t="shared" si="28"/>
        <v>0.65912210130412896</v>
      </c>
      <c r="P188" s="5">
        <f t="shared" si="28"/>
        <v>0.65912210130412896</v>
      </c>
      <c r="Q188" s="4">
        <f t="shared" si="21"/>
        <v>3.7648451633722118E-3</v>
      </c>
      <c r="R188" s="5">
        <f t="shared" si="12"/>
        <v>1.9930298692744568</v>
      </c>
      <c r="T188" s="4">
        <f t="shared" si="22"/>
        <v>2.8500000000000042E-4</v>
      </c>
      <c r="U188" s="5">
        <f t="shared" si="13"/>
        <v>-3.2593639571788877</v>
      </c>
      <c r="V188" s="5">
        <f t="shared" si="14"/>
        <v>-3.1380453003115716</v>
      </c>
      <c r="W188" s="5">
        <f t="shared" si="23"/>
        <v>-0.12131865686731613</v>
      </c>
      <c r="AC188" s="4">
        <f t="shared" si="24"/>
        <v>2.8500000000000042E-4</v>
      </c>
      <c r="AD188" s="5">
        <f t="shared" si="25"/>
        <v>3.1565318072930948E-2</v>
      </c>
      <c r="AE188" s="5">
        <f t="shared" si="15"/>
        <v>3.0390407249068205E-2</v>
      </c>
      <c r="AF188" s="5">
        <f t="shared" si="26"/>
        <v>1.1749108238627431E-3</v>
      </c>
    </row>
    <row r="189" spans="1:32" x14ac:dyDescent="0.25">
      <c r="A189" s="4">
        <f t="shared" si="16"/>
        <v>2.9000000000000044E-4</v>
      </c>
      <c r="B189" s="5">
        <f t="shared" si="5"/>
        <v>18</v>
      </c>
      <c r="C189" s="5">
        <f t="shared" si="6"/>
        <v>5.2523938264533445</v>
      </c>
      <c r="D189" s="5">
        <f t="shared" si="7"/>
        <v>2.0183075506316399</v>
      </c>
      <c r="E189" s="5">
        <f t="shared" si="8"/>
        <v>1.1427826217967683</v>
      </c>
      <c r="F189" s="5">
        <f t="shared" si="18"/>
        <v>1.182929362518633</v>
      </c>
      <c r="G189" s="5">
        <f t="shared" si="9"/>
        <v>0.4925458044927814</v>
      </c>
      <c r="H189" s="5">
        <f t="shared" si="10"/>
        <v>0.52386632079988671</v>
      </c>
      <c r="J189" s="5">
        <f t="shared" si="17"/>
        <v>4.0590802124745945E-2</v>
      </c>
      <c r="K189" s="5">
        <f t="shared" si="19"/>
        <v>0.77600078481651813</v>
      </c>
      <c r="L189" s="5">
        <f t="shared" si="20"/>
        <v>0.65912210130412896</v>
      </c>
      <c r="M189" s="5">
        <f t="shared" si="28"/>
        <v>0.65906309228677207</v>
      </c>
      <c r="N189" s="5">
        <f t="shared" si="28"/>
        <v>0.6590630417187836</v>
      </c>
      <c r="O189" s="5">
        <f t="shared" si="28"/>
        <v>0.65906304171874641</v>
      </c>
      <c r="P189" s="5">
        <f t="shared" si="28"/>
        <v>0.65906304171874641</v>
      </c>
      <c r="Q189" s="4">
        <f t="shared" si="21"/>
        <v>3.7568688896208366E-3</v>
      </c>
      <c r="R189" s="5">
        <f t="shared" si="12"/>
        <v>2.0183075506316399</v>
      </c>
      <c r="T189" s="4">
        <f t="shared" si="22"/>
        <v>2.9000000000000044E-4</v>
      </c>
      <c r="U189" s="5">
        <f t="shared" si="13"/>
        <v>-3.2340862758217046</v>
      </c>
      <c r="V189" s="5">
        <f t="shared" si="14"/>
        <v>-3.1144642199837484</v>
      </c>
      <c r="W189" s="5">
        <f t="shared" si="23"/>
        <v>-0.11962205583795615</v>
      </c>
      <c r="AC189" s="4">
        <f t="shared" si="24"/>
        <v>2.9000000000000044E-4</v>
      </c>
      <c r="AD189" s="5">
        <f t="shared" si="25"/>
        <v>3.1320516307105306E-2</v>
      </c>
      <c r="AE189" s="5">
        <f t="shared" si="15"/>
        <v>3.0162036219987018E-2</v>
      </c>
      <c r="AF189" s="5">
        <f t="shared" si="26"/>
        <v>1.1584800871182882E-3</v>
      </c>
    </row>
    <row r="190" spans="1:32" x14ac:dyDescent="0.25">
      <c r="A190" s="4">
        <f t="shared" si="16"/>
        <v>2.9500000000000045E-4</v>
      </c>
      <c r="B190" s="5">
        <f t="shared" si="5"/>
        <v>18</v>
      </c>
      <c r="C190" s="5">
        <f t="shared" si="6"/>
        <v>5.2523938264533445</v>
      </c>
      <c r="D190" s="5">
        <f t="shared" si="7"/>
        <v>2.0468675457785572</v>
      </c>
      <c r="E190" s="5">
        <f t="shared" si="8"/>
        <v>1.1427826217967683</v>
      </c>
      <c r="F190" s="5">
        <f t="shared" si="18"/>
        <v>1.1825858936296743</v>
      </c>
      <c r="G190" s="5">
        <f t="shared" si="9"/>
        <v>0.4925458044927814</v>
      </c>
      <c r="H190" s="5">
        <f t="shared" si="10"/>
        <v>0.52358973145827969</v>
      </c>
      <c r="J190" s="5">
        <f t="shared" si="17"/>
        <v>4.02434117598491E-2</v>
      </c>
      <c r="K190" s="5">
        <f t="shared" si="19"/>
        <v>0.77565339445162129</v>
      </c>
      <c r="L190" s="5">
        <f t="shared" si="20"/>
        <v>0.65906304171874641</v>
      </c>
      <c r="M190" s="5">
        <f t="shared" si="28"/>
        <v>0.65899622698470728</v>
      </c>
      <c r="N190" s="5">
        <f t="shared" si="28"/>
        <v>0.6589961621714554</v>
      </c>
      <c r="O190" s="5">
        <f t="shared" si="28"/>
        <v>0.65899616217139445</v>
      </c>
      <c r="P190" s="5">
        <f t="shared" si="28"/>
        <v>0.65899616217139445</v>
      </c>
      <c r="Q190" s="4">
        <f t="shared" si="21"/>
        <v>3.7478568945564636E-3</v>
      </c>
      <c r="R190" s="5">
        <f t="shared" si="12"/>
        <v>2.0468675457785572</v>
      </c>
      <c r="T190" s="4">
        <f t="shared" si="22"/>
        <v>2.9500000000000045E-4</v>
      </c>
      <c r="U190" s="5">
        <f t="shared" si="13"/>
        <v>-3.2055262806747873</v>
      </c>
      <c r="V190" s="5">
        <f t="shared" si="14"/>
        <v>-3.0878095394846232</v>
      </c>
      <c r="W190" s="5">
        <f t="shared" si="23"/>
        <v>-0.11771674119016406</v>
      </c>
      <c r="AC190" s="4">
        <f t="shared" si="24"/>
        <v>2.9500000000000045E-4</v>
      </c>
      <c r="AD190" s="5">
        <f t="shared" si="25"/>
        <v>3.1043926965498292E-2</v>
      </c>
      <c r="AE190" s="5">
        <f t="shared" si="15"/>
        <v>2.9903898902663463E-2</v>
      </c>
      <c r="AF190" s="5">
        <f t="shared" si="26"/>
        <v>1.1400280628348289E-3</v>
      </c>
    </row>
    <row r="191" spans="1:32" x14ac:dyDescent="0.25">
      <c r="A191" s="4">
        <f t="shared" si="16"/>
        <v>3.0000000000000046E-4</v>
      </c>
      <c r="B191" s="5">
        <f t="shared" si="5"/>
        <v>18</v>
      </c>
      <c r="C191" s="5">
        <f t="shared" si="6"/>
        <v>5.2523938264533445</v>
      </c>
      <c r="D191" s="5">
        <f t="shared" si="7"/>
        <v>2.0786770763110329</v>
      </c>
      <c r="E191" s="5">
        <f t="shared" si="8"/>
        <v>1.1427826217967683</v>
      </c>
      <c r="F191" s="5">
        <f t="shared" si="18"/>
        <v>1.1822031555346215</v>
      </c>
      <c r="G191" s="5">
        <f t="shared" si="9"/>
        <v>0.4925458044927814</v>
      </c>
      <c r="H191" s="5">
        <f t="shared" si="10"/>
        <v>0.52328167198342523</v>
      </c>
      <c r="J191" s="5">
        <f t="shared" si="17"/>
        <v>3.9856306006191271E-2</v>
      </c>
      <c r="K191" s="5">
        <f t="shared" si="19"/>
        <v>0.77526628869796343</v>
      </c>
      <c r="L191" s="5">
        <f t="shared" si="20"/>
        <v>0.65899616217139445</v>
      </c>
      <c r="M191" s="5">
        <f t="shared" ref="M191:P210" si="29">L191-($B$65*(EXP(L191/$B$64)-1)-$K191/$B$122+L191/$B$122)/($B$66*EXP(L191/$B$64)+$B$123)</f>
        <v>0.65892156431723958</v>
      </c>
      <c r="N191" s="5">
        <f t="shared" si="29"/>
        <v>0.65892148355129088</v>
      </c>
      <c r="O191" s="5">
        <f t="shared" si="29"/>
        <v>0.65892148355119629</v>
      </c>
      <c r="P191" s="5">
        <f t="shared" si="29"/>
        <v>0.65892148355119629</v>
      </c>
      <c r="Q191" s="4">
        <f t="shared" si="21"/>
        <v>3.7378195212766697E-3</v>
      </c>
      <c r="R191" s="5">
        <f t="shared" si="12"/>
        <v>2.0786770763110329</v>
      </c>
      <c r="T191" s="4">
        <f t="shared" si="22"/>
        <v>3.0000000000000046E-4</v>
      </c>
      <c r="U191" s="5">
        <f t="shared" si="13"/>
        <v>-3.1737167501423116</v>
      </c>
      <c r="V191" s="5">
        <f t="shared" si="14"/>
        <v>-3.0581075637657902</v>
      </c>
      <c r="W191" s="5">
        <f t="shared" si="23"/>
        <v>-0.1156091863765214</v>
      </c>
      <c r="AC191" s="4">
        <f t="shared" si="24"/>
        <v>3.0000000000000046E-4</v>
      </c>
      <c r="AD191" s="5">
        <f t="shared" si="25"/>
        <v>3.0735867490643831E-2</v>
      </c>
      <c r="AE191" s="5">
        <f t="shared" si="15"/>
        <v>2.9616250047464449E-2</v>
      </c>
      <c r="AF191" s="5">
        <f t="shared" si="26"/>
        <v>1.1196174431793819E-3</v>
      </c>
    </row>
    <row r="192" spans="1:32" x14ac:dyDescent="0.25">
      <c r="A192" s="4">
        <f t="shared" si="16"/>
        <v>3.0500000000000047E-4</v>
      </c>
      <c r="B192" s="5">
        <f t="shared" si="5"/>
        <v>18</v>
      </c>
      <c r="C192" s="5">
        <f t="shared" si="6"/>
        <v>5.2523938264533445</v>
      </c>
      <c r="D192" s="5">
        <f t="shared" si="7"/>
        <v>2.1136996472450704</v>
      </c>
      <c r="E192" s="5">
        <f t="shared" si="8"/>
        <v>1.1427826217967683</v>
      </c>
      <c r="F192" s="5">
        <f t="shared" si="18"/>
        <v>1.1817815252491171</v>
      </c>
      <c r="G192" s="5">
        <f t="shared" si="9"/>
        <v>0.4925458044927814</v>
      </c>
      <c r="H192" s="5">
        <f t="shared" si="10"/>
        <v>0.52294249581108343</v>
      </c>
      <c r="J192" s="5">
        <f t="shared" si="17"/>
        <v>3.9429866890415458E-2</v>
      </c>
      <c r="K192" s="5">
        <f t="shared" si="19"/>
        <v>0.77483984958218766</v>
      </c>
      <c r="L192" s="5">
        <f t="shared" si="20"/>
        <v>0.65892148355119629</v>
      </c>
      <c r="M192" s="5">
        <f t="shared" si="29"/>
        <v>0.65883912783819265</v>
      </c>
      <c r="N192" s="5">
        <f t="shared" si="29"/>
        <v>0.65883902943817363</v>
      </c>
      <c r="O192" s="5">
        <f t="shared" si="29"/>
        <v>0.65883902943803352</v>
      </c>
      <c r="P192" s="5">
        <f t="shared" si="29"/>
        <v>0.65883902943803352</v>
      </c>
      <c r="Q192" s="4">
        <f t="shared" si="21"/>
        <v>3.7267682856313E-3</v>
      </c>
      <c r="R192" s="5">
        <f t="shared" si="12"/>
        <v>2.1136996472450704</v>
      </c>
      <c r="T192" s="4">
        <f t="shared" si="22"/>
        <v>3.0500000000000047E-4</v>
      </c>
      <c r="U192" s="5">
        <f t="shared" si="13"/>
        <v>-3.1386941792082741</v>
      </c>
      <c r="V192" s="5">
        <f t="shared" si="14"/>
        <v>-3.0253876050913204</v>
      </c>
      <c r="W192" s="5">
        <f t="shared" si="23"/>
        <v>-0.11330657411695366</v>
      </c>
      <c r="AC192" s="4">
        <f t="shared" si="24"/>
        <v>3.0500000000000047E-4</v>
      </c>
      <c r="AD192" s="5">
        <f t="shared" si="25"/>
        <v>3.0396691318302027E-2</v>
      </c>
      <c r="AE192" s="5">
        <f t="shared" si="15"/>
        <v>2.9299373529081785E-2</v>
      </c>
      <c r="AF192" s="5">
        <f t="shared" si="26"/>
        <v>1.0973177892202417E-3</v>
      </c>
    </row>
    <row r="193" spans="1:32" x14ac:dyDescent="0.25">
      <c r="A193" s="4">
        <f t="shared" si="16"/>
        <v>3.1000000000000049E-4</v>
      </c>
      <c r="B193" s="5">
        <f t="shared" si="5"/>
        <v>18</v>
      </c>
      <c r="C193" s="5">
        <f t="shared" si="6"/>
        <v>5.2523938264533445</v>
      </c>
      <c r="D193" s="5">
        <f t="shared" si="7"/>
        <v>2.1518950933560248</v>
      </c>
      <c r="E193" s="5">
        <f t="shared" si="8"/>
        <v>1.1427826217967683</v>
      </c>
      <c r="F193" s="5">
        <f t="shared" si="18"/>
        <v>1.1813214181021312</v>
      </c>
      <c r="G193" s="5">
        <f t="shared" si="9"/>
        <v>0.4925458044927814</v>
      </c>
      <c r="H193" s="5">
        <f t="shared" si="10"/>
        <v>0.52257259192146899</v>
      </c>
      <c r="J193" s="5">
        <f t="shared" si="17"/>
        <v>3.8964515256444336E-2</v>
      </c>
      <c r="K193" s="5">
        <f t="shared" si="19"/>
        <v>0.77437449794821644</v>
      </c>
      <c r="L193" s="5">
        <f t="shared" si="20"/>
        <v>0.65883902943803352</v>
      </c>
      <c r="M193" s="5">
        <f t="shared" si="29"/>
        <v>0.65874894386717298</v>
      </c>
      <c r="N193" s="5">
        <f t="shared" si="29"/>
        <v>0.65874882618086261</v>
      </c>
      <c r="O193" s="5">
        <f t="shared" si="29"/>
        <v>0.65874882618066222</v>
      </c>
      <c r="P193" s="5">
        <f t="shared" si="29"/>
        <v>0.65874882618066233</v>
      </c>
      <c r="Q193" s="4">
        <f t="shared" si="21"/>
        <v>3.7147158616003171E-3</v>
      </c>
      <c r="R193" s="5">
        <f t="shared" si="12"/>
        <v>2.1518950933560248</v>
      </c>
      <c r="T193" s="4">
        <f t="shared" si="22"/>
        <v>3.1000000000000049E-4</v>
      </c>
      <c r="U193" s="5">
        <f t="shared" si="13"/>
        <v>-3.1004987330973197</v>
      </c>
      <c r="V193" s="5">
        <f t="shared" si="14"/>
        <v>-2.9896819541100985</v>
      </c>
      <c r="W193" s="5">
        <f t="shared" si="23"/>
        <v>-0.1108167789872212</v>
      </c>
      <c r="AC193" s="4">
        <f t="shared" si="24"/>
        <v>3.1000000000000049E-4</v>
      </c>
      <c r="AD193" s="5">
        <f t="shared" si="25"/>
        <v>3.0026787428687585E-2</v>
      </c>
      <c r="AE193" s="5">
        <f t="shared" si="15"/>
        <v>2.8953582066382155E-2</v>
      </c>
      <c r="AF193" s="5">
        <f t="shared" si="26"/>
        <v>1.0732053623054294E-3</v>
      </c>
    </row>
    <row r="194" spans="1:32" x14ac:dyDescent="0.25">
      <c r="A194" s="4">
        <f t="shared" si="16"/>
        <v>3.150000000000005E-4</v>
      </c>
      <c r="B194" s="5">
        <f t="shared" si="5"/>
        <v>18</v>
      </c>
      <c r="C194" s="5">
        <f t="shared" si="6"/>
        <v>5.2523938264533445</v>
      </c>
      <c r="D194" s="5">
        <f t="shared" si="7"/>
        <v>2.1932196302730134</v>
      </c>
      <c r="E194" s="5">
        <f t="shared" si="8"/>
        <v>1.1427826217967683</v>
      </c>
      <c r="F194" s="5">
        <f t="shared" si="18"/>
        <v>1.1808232873276618</v>
      </c>
      <c r="G194" s="5">
        <f t="shared" si="9"/>
        <v>0.4925458044927814</v>
      </c>
      <c r="H194" s="5">
        <f t="shared" si="10"/>
        <v>0.5221723843444267</v>
      </c>
      <c r="J194" s="5">
        <f t="shared" si="17"/>
        <v>3.8460710350158037E-2</v>
      </c>
      <c r="K194" s="5">
        <f t="shared" si="19"/>
        <v>0.77387069304193024</v>
      </c>
      <c r="L194" s="5">
        <f t="shared" si="20"/>
        <v>0.65874882618066233</v>
      </c>
      <c r="M194" s="5">
        <f t="shared" si="29"/>
        <v>0.65865104157601806</v>
      </c>
      <c r="N194" s="5">
        <f t="shared" si="29"/>
        <v>0.65865090298351292</v>
      </c>
      <c r="O194" s="5">
        <f t="shared" si="29"/>
        <v>0.65865090298323514</v>
      </c>
      <c r="P194" s="5">
        <f t="shared" si="29"/>
        <v>0.65865090298323514</v>
      </c>
      <c r="Q194" s="4">
        <f t="shared" si="21"/>
        <v>3.7016760651711637E-3</v>
      </c>
      <c r="R194" s="5">
        <f t="shared" si="12"/>
        <v>2.1932196302730134</v>
      </c>
      <c r="T194" s="4">
        <f t="shared" si="22"/>
        <v>3.150000000000005E-4</v>
      </c>
      <c r="U194" s="5">
        <f t="shared" si="13"/>
        <v>-3.0591741961803312</v>
      </c>
      <c r="V194" s="5">
        <f t="shared" si="14"/>
        <v>-2.9510258479888458</v>
      </c>
      <c r="W194" s="5">
        <f t="shared" si="23"/>
        <v>-0.10814834819148533</v>
      </c>
      <c r="AC194" s="4">
        <f t="shared" si="24"/>
        <v>3.150000000000005E-4</v>
      </c>
      <c r="AD194" s="5">
        <f t="shared" si="25"/>
        <v>2.9626579851645296E-2</v>
      </c>
      <c r="AE194" s="5">
        <f t="shared" si="15"/>
        <v>2.8579216913791328E-2</v>
      </c>
      <c r="AF194" s="5">
        <f t="shared" si="26"/>
        <v>1.0473629378539677E-3</v>
      </c>
    </row>
    <row r="195" spans="1:32" x14ac:dyDescent="0.25">
      <c r="A195" s="4">
        <f t="shared" si="16"/>
        <v>3.2000000000000051E-4</v>
      </c>
      <c r="B195" s="5">
        <f t="shared" ref="B195:B258" si="30">A$49</f>
        <v>18</v>
      </c>
      <c r="C195" s="5">
        <f t="shared" ref="C195:C258" si="31">F$77</f>
        <v>5.2523938264533445</v>
      </c>
      <c r="D195" s="5">
        <f t="shared" ref="D195:D258" si="32">IF(R195&lt;(H195+A$46),H195+A$46,R195)</f>
        <v>2.237625910292234</v>
      </c>
      <c r="E195" s="5">
        <f t="shared" ref="E195:E258" si="33">B$78</f>
        <v>1.1427826217967683</v>
      </c>
      <c r="F195" s="5">
        <f t="shared" si="18"/>
        <v>1.1802876236191739</v>
      </c>
      <c r="G195" s="5">
        <f t="shared" ref="G195:G258" si="34">B$76</f>
        <v>0.4925458044927814</v>
      </c>
      <c r="H195" s="5">
        <f t="shared" ref="H195:H258" si="35">B$119+Q195*B$83</f>
        <v>0.52174233161890793</v>
      </c>
      <c r="J195" s="5">
        <f t="shared" si="17"/>
        <v>3.7918949366173967E-2</v>
      </c>
      <c r="K195" s="5">
        <f t="shared" si="19"/>
        <v>0.77332893205794617</v>
      </c>
      <c r="L195" s="5">
        <f t="shared" si="20"/>
        <v>0.65865090298323514</v>
      </c>
      <c r="M195" s="5">
        <f t="shared" si="29"/>
        <v>0.65854545308368406</v>
      </c>
      <c r="N195" s="5">
        <f t="shared" si="29"/>
        <v>0.65854529200064105</v>
      </c>
      <c r="O195" s="5">
        <f t="shared" si="29"/>
        <v>0.65854529200026612</v>
      </c>
      <c r="P195" s="5">
        <f t="shared" si="29"/>
        <v>0.65854529200026612</v>
      </c>
      <c r="Q195" s="4">
        <f t="shared" si="21"/>
        <v>3.6876638367270842E-3</v>
      </c>
      <c r="R195" s="5">
        <f t="shared" ref="R195:R258" si="36">$B$120-B$45*Q195*B$84</f>
        <v>2.237625910292234</v>
      </c>
      <c r="T195" s="4">
        <f t="shared" si="22"/>
        <v>3.2000000000000051E-4</v>
      </c>
      <c r="U195" s="5">
        <f t="shared" ref="U195:U258" si="37">D195-F$77</f>
        <v>-3.0147679161611105</v>
      </c>
      <c r="V195" s="5">
        <f t="shared" ref="V195:V258" si="38">V$128*SIN(F$124*T195)</f>
        <v>-2.9094574356372962</v>
      </c>
      <c r="W195" s="5">
        <f t="shared" si="23"/>
        <v>-0.10531048052381431</v>
      </c>
      <c r="AC195" s="4">
        <f t="shared" si="24"/>
        <v>3.2000000000000051E-4</v>
      </c>
      <c r="AD195" s="5">
        <f t="shared" si="25"/>
        <v>2.9196527126126526E-2</v>
      </c>
      <c r="AE195" s="5">
        <f t="shared" ref="AE195:AE258" si="39">AE$128*SIN(F$124*AC195)</f>
        <v>2.8176647524517262E-2</v>
      </c>
      <c r="AF195" s="5">
        <f t="shared" si="26"/>
        <v>1.0198796016092637E-3</v>
      </c>
    </row>
    <row r="196" spans="1:32" x14ac:dyDescent="0.25">
      <c r="A196" s="4">
        <f t="shared" ref="A196:A259" si="40">A195+H$124</f>
        <v>3.2500000000000053E-4</v>
      </c>
      <c r="B196" s="5">
        <f t="shared" si="30"/>
        <v>18</v>
      </c>
      <c r="C196" s="5">
        <f t="shared" si="31"/>
        <v>5.2523938264533445</v>
      </c>
      <c r="D196" s="5">
        <f t="shared" si="32"/>
        <v>2.2850630828668663</v>
      </c>
      <c r="E196" s="5">
        <f t="shared" si="33"/>
        <v>1.1427826217967683</v>
      </c>
      <c r="F196" s="5">
        <f t="shared" ref="F196:F259" si="41">H196+P196</f>
        <v>1.179714954647235</v>
      </c>
      <c r="G196" s="5">
        <f t="shared" si="34"/>
        <v>0.4925458044927814</v>
      </c>
      <c r="H196" s="5">
        <f t="shared" si="35"/>
        <v>0.52128292620715555</v>
      </c>
      <c r="J196" s="5">
        <f t="shared" ref="J196:J259" si="42">B$117*SIN(F$124*A196)</f>
        <v>3.7339766957175717E-2</v>
      </c>
      <c r="K196" s="5">
        <f t="shared" si="19"/>
        <v>0.77274974964894783</v>
      </c>
      <c r="L196" s="5">
        <f t="shared" si="20"/>
        <v>0.65854529200026612</v>
      </c>
      <c r="M196" s="5">
        <f t="shared" si="29"/>
        <v>0.65843221355961135</v>
      </c>
      <c r="N196" s="5">
        <f t="shared" si="29"/>
        <v>0.65843202844057425</v>
      </c>
      <c r="O196" s="5">
        <f t="shared" si="29"/>
        <v>0.65843202844007942</v>
      </c>
      <c r="P196" s="5">
        <f t="shared" si="29"/>
        <v>0.65843202844007942</v>
      </c>
      <c r="Q196" s="4">
        <f t="shared" si="21"/>
        <v>3.6726952219597753E-3</v>
      </c>
      <c r="R196" s="5">
        <f t="shared" si="36"/>
        <v>2.2850630828668663</v>
      </c>
      <c r="T196" s="4">
        <f t="shared" si="22"/>
        <v>3.2500000000000053E-4</v>
      </c>
      <c r="U196" s="5">
        <f t="shared" si="37"/>
        <v>-2.9673307435864782</v>
      </c>
      <c r="V196" s="5">
        <f t="shared" si="38"/>
        <v>-2.8650177400598262</v>
      </c>
      <c r="W196" s="5">
        <f t="shared" si="23"/>
        <v>-0.10231300352665196</v>
      </c>
      <c r="AC196" s="4">
        <f t="shared" si="24"/>
        <v>3.2500000000000053E-4</v>
      </c>
      <c r="AD196" s="5">
        <f t="shared" si="25"/>
        <v>2.8737121714374148E-2</v>
      </c>
      <c r="AE196" s="5">
        <f t="shared" si="39"/>
        <v>2.7746271185944384E-2</v>
      </c>
      <c r="AF196" s="5">
        <f t="shared" si="26"/>
        <v>9.9085052842976321E-4</v>
      </c>
    </row>
    <row r="197" spans="1:32" x14ac:dyDescent="0.25">
      <c r="A197" s="4">
        <f t="shared" si="40"/>
        <v>3.3000000000000054E-4</v>
      </c>
      <c r="B197" s="5">
        <f t="shared" si="30"/>
        <v>18</v>
      </c>
      <c r="C197" s="5">
        <f t="shared" si="31"/>
        <v>5.2523938264533445</v>
      </c>
      <c r="D197" s="5">
        <f t="shared" si="32"/>
        <v>2.335476859727649</v>
      </c>
      <c r="E197" s="5">
        <f t="shared" si="33"/>
        <v>1.1427826217967683</v>
      </c>
      <c r="F197" s="5">
        <f t="shared" si="41"/>
        <v>1.1791058445408193</v>
      </c>
      <c r="G197" s="5">
        <f t="shared" si="34"/>
        <v>0.4925458044927814</v>
      </c>
      <c r="H197" s="5">
        <f t="shared" si="35"/>
        <v>0.52079469386404353</v>
      </c>
      <c r="J197" s="5">
        <f t="shared" si="42"/>
        <v>3.6723734706275435E-2</v>
      </c>
      <c r="K197" s="5">
        <f t="shared" ref="K197:K260" si="43">$B$121+J197</f>
        <v>0.77213371739804759</v>
      </c>
      <c r="L197" s="5">
        <f t="shared" ref="L197:L260" si="44">P196</f>
        <v>0.65843202844007942</v>
      </c>
      <c r="M197" s="5">
        <f t="shared" si="29"/>
        <v>0.65831136133560275</v>
      </c>
      <c r="N197" s="5">
        <f t="shared" si="29"/>
        <v>0.65831115067741597</v>
      </c>
      <c r="O197" s="5">
        <f t="shared" si="29"/>
        <v>0.65831115067677581</v>
      </c>
      <c r="P197" s="5">
        <f t="shared" si="29"/>
        <v>0.65831115067677581</v>
      </c>
      <c r="Q197" s="4">
        <f t="shared" ref="Q197:Q260" si="45">$B$65*(EXP(P197/$B$64)-1)</f>
        <v>3.6567873513208399E-3</v>
      </c>
      <c r="R197" s="5">
        <f t="shared" si="36"/>
        <v>2.335476859727649</v>
      </c>
      <c r="T197" s="4">
        <f t="shared" ref="T197:T260" si="46">A197</f>
        <v>3.3000000000000054E-4</v>
      </c>
      <c r="U197" s="5">
        <f t="shared" si="37"/>
        <v>-2.9169169667256956</v>
      </c>
      <c r="V197" s="5">
        <f t="shared" si="38"/>
        <v>-2.8177506178707006</v>
      </c>
      <c r="W197" s="5">
        <f t="shared" ref="W197:W260" si="47">U197-V197</f>
        <v>-9.9166348854994979E-2</v>
      </c>
      <c r="AC197" s="4">
        <f t="shared" ref="AC197:AC260" si="48">A197</f>
        <v>3.3000000000000054E-4</v>
      </c>
      <c r="AD197" s="5">
        <f t="shared" ref="AD197:AD260" si="49">H197-B$76</f>
        <v>2.8248889371262131E-2</v>
      </c>
      <c r="AE197" s="5">
        <f t="shared" si="39"/>
        <v>2.7288512627558888E-2</v>
      </c>
      <c r="AF197" s="5">
        <f t="shared" ref="AF197:AF260" si="50">AD197-AE197</f>
        <v>9.6037674370324372E-4</v>
      </c>
    </row>
    <row r="198" spans="1:32" x14ac:dyDescent="0.25">
      <c r="A198" s="4">
        <f t="shared" si="40"/>
        <v>3.3500000000000055E-4</v>
      </c>
      <c r="B198" s="5">
        <f t="shared" si="30"/>
        <v>18</v>
      </c>
      <c r="C198" s="5">
        <f t="shared" si="31"/>
        <v>5.2523938264533445</v>
      </c>
      <c r="D198" s="5">
        <f t="shared" si="32"/>
        <v>2.3888095845843793</v>
      </c>
      <c r="E198" s="5">
        <f t="shared" si="33"/>
        <v>1.1427826217967683</v>
      </c>
      <c r="F198" s="5">
        <f t="shared" si="41"/>
        <v>1.1784608933327951</v>
      </c>
      <c r="G198" s="5">
        <f t="shared" si="34"/>
        <v>0.4925458044927814</v>
      </c>
      <c r="H198" s="5">
        <f t="shared" si="35"/>
        <v>0.5202781929620528</v>
      </c>
      <c r="J198" s="5">
        <f t="shared" si="42"/>
        <v>3.6071460562930285E-2</v>
      </c>
      <c r="K198" s="5">
        <f t="shared" si="43"/>
        <v>0.77148144325470247</v>
      </c>
      <c r="L198" s="5">
        <f t="shared" si="44"/>
        <v>0.65831115067677581</v>
      </c>
      <c r="M198" s="5">
        <f t="shared" si="29"/>
        <v>0.65818293802624217</v>
      </c>
      <c r="N198" s="5">
        <f t="shared" si="29"/>
        <v>0.65818270037155635</v>
      </c>
      <c r="O198" s="5">
        <f t="shared" si="29"/>
        <v>0.65818270037074234</v>
      </c>
      <c r="P198" s="5">
        <f t="shared" si="29"/>
        <v>0.65818270037074234</v>
      </c>
      <c r="Q198" s="4">
        <f t="shared" si="45"/>
        <v>3.6399584180277504E-3</v>
      </c>
      <c r="R198" s="5">
        <f t="shared" si="36"/>
        <v>2.3888095845843793</v>
      </c>
      <c r="T198" s="4">
        <f t="shared" si="46"/>
        <v>3.3500000000000055E-4</v>
      </c>
      <c r="U198" s="5">
        <f t="shared" si="37"/>
        <v>-2.8635842418689652</v>
      </c>
      <c r="V198" s="5">
        <f t="shared" si="38"/>
        <v>-2.767702716012892</v>
      </c>
      <c r="W198" s="5">
        <f t="shared" si="47"/>
        <v>-9.5881525856073235E-2</v>
      </c>
      <c r="AC198" s="4">
        <f t="shared" si="48"/>
        <v>3.3500000000000055E-4</v>
      </c>
      <c r="AD198" s="5">
        <f t="shared" si="49"/>
        <v>2.7732388469271396E-2</v>
      </c>
      <c r="AE198" s="5">
        <f t="shared" si="39"/>
        <v>2.6803823601792055E-2</v>
      </c>
      <c r="AF198" s="5">
        <f t="shared" si="50"/>
        <v>9.2856486747934161E-4</v>
      </c>
    </row>
    <row r="199" spans="1:32" x14ac:dyDescent="0.25">
      <c r="A199" s="4">
        <f t="shared" si="40"/>
        <v>3.4000000000000057E-4</v>
      </c>
      <c r="B199" s="5">
        <f t="shared" si="30"/>
        <v>18</v>
      </c>
      <c r="C199" s="5">
        <f t="shared" si="31"/>
        <v>5.2523938264533445</v>
      </c>
      <c r="D199" s="5">
        <f t="shared" si="32"/>
        <v>2.445000307353201</v>
      </c>
      <c r="E199" s="5">
        <f t="shared" si="33"/>
        <v>1.1427826217967683</v>
      </c>
      <c r="F199" s="5">
        <f t="shared" si="41"/>
        <v>1.1777807363701425</v>
      </c>
      <c r="G199" s="5">
        <f t="shared" si="34"/>
        <v>0.4925458044927814</v>
      </c>
      <c r="H199" s="5">
        <f t="shared" si="35"/>
        <v>0.51973401377241701</v>
      </c>
      <c r="J199" s="5">
        <f t="shared" si="42"/>
        <v>3.5383588242969721E-2</v>
      </c>
      <c r="K199" s="5">
        <f t="shared" si="43"/>
        <v>0.77079357093474188</v>
      </c>
      <c r="L199" s="5">
        <f t="shared" si="44"/>
        <v>0.65818270037074234</v>
      </c>
      <c r="M199" s="5">
        <f t="shared" si="29"/>
        <v>0.65804698865787359</v>
      </c>
      <c r="N199" s="5">
        <f t="shared" si="29"/>
        <v>0.65804672259874453</v>
      </c>
      <c r="O199" s="5">
        <f t="shared" si="29"/>
        <v>0.65804672259772523</v>
      </c>
      <c r="P199" s="5">
        <f t="shared" si="29"/>
        <v>0.65804672259772534</v>
      </c>
      <c r="Q199" s="4">
        <f t="shared" si="45"/>
        <v>3.6222276546417189E-3</v>
      </c>
      <c r="R199" s="5">
        <f t="shared" si="36"/>
        <v>2.445000307353201</v>
      </c>
      <c r="T199" s="4">
        <f t="shared" si="46"/>
        <v>3.4000000000000057E-4</v>
      </c>
      <c r="U199" s="5">
        <f t="shared" si="37"/>
        <v>-2.8073935191001436</v>
      </c>
      <c r="V199" s="5">
        <f t="shared" si="38"/>
        <v>-2.714923425723176</v>
      </c>
      <c r="W199" s="5">
        <f t="shared" si="47"/>
        <v>-9.2470093376967544E-2</v>
      </c>
      <c r="AC199" s="4">
        <f t="shared" si="48"/>
        <v>3.4000000000000057E-4</v>
      </c>
      <c r="AD199" s="5">
        <f t="shared" si="49"/>
        <v>2.7188209279635611E-2</v>
      </c>
      <c r="AE199" s="5">
        <f t="shared" si="39"/>
        <v>2.6292682438195086E-2</v>
      </c>
      <c r="AF199" s="5">
        <f t="shared" si="50"/>
        <v>8.9552684144052555E-4</v>
      </c>
    </row>
    <row r="200" spans="1:32" x14ac:dyDescent="0.25">
      <c r="A200" s="4">
        <f t="shared" si="40"/>
        <v>3.4500000000000058E-4</v>
      </c>
      <c r="B200" s="5">
        <f t="shared" si="30"/>
        <v>18</v>
      </c>
      <c r="C200" s="5">
        <f t="shared" si="31"/>
        <v>5.2523938264533445</v>
      </c>
      <c r="D200" s="5">
        <f t="shared" si="32"/>
        <v>2.5039848628499488</v>
      </c>
      <c r="E200" s="5">
        <f t="shared" si="33"/>
        <v>1.1427826217967683</v>
      </c>
      <c r="F200" s="5">
        <f t="shared" si="41"/>
        <v>1.1770660436894893</v>
      </c>
      <c r="G200" s="5">
        <f t="shared" si="34"/>
        <v>0.4925458044927814</v>
      </c>
      <c r="H200" s="5">
        <f t="shared" si="35"/>
        <v>0.51916277770301633</v>
      </c>
      <c r="J200" s="5">
        <f t="shared" si="42"/>
        <v>3.4660796593325736E-2</v>
      </c>
      <c r="K200" s="5">
        <f t="shared" si="43"/>
        <v>0.77007077928509793</v>
      </c>
      <c r="L200" s="5">
        <f t="shared" si="44"/>
        <v>0.65804672259772534</v>
      </c>
      <c r="M200" s="5">
        <f t="shared" si="29"/>
        <v>0.6579035618061474</v>
      </c>
      <c r="N200" s="5">
        <f t="shared" si="29"/>
        <v>0.65790326598773163</v>
      </c>
      <c r="O200" s="5">
        <f t="shared" si="29"/>
        <v>0.65790326598647297</v>
      </c>
      <c r="P200" s="5">
        <f t="shared" si="29"/>
        <v>0.65790326598647286</v>
      </c>
      <c r="Q200" s="4">
        <f t="shared" si="45"/>
        <v>3.6036153082363194E-3</v>
      </c>
      <c r="R200" s="5">
        <f t="shared" si="36"/>
        <v>2.5039848628499488</v>
      </c>
      <c r="T200" s="4">
        <f t="shared" si="46"/>
        <v>3.4500000000000058E-4</v>
      </c>
      <c r="U200" s="5">
        <f t="shared" si="37"/>
        <v>-2.7484089636033957</v>
      </c>
      <c r="V200" s="5">
        <f t="shared" si="38"/>
        <v>-2.6594648337889493</v>
      </c>
      <c r="W200" s="5">
        <f t="shared" si="47"/>
        <v>-8.8944129814446438E-2</v>
      </c>
      <c r="AC200" s="4">
        <f t="shared" si="48"/>
        <v>3.4500000000000058E-4</v>
      </c>
      <c r="AD200" s="5">
        <f t="shared" si="49"/>
        <v>2.6616973210234929E-2</v>
      </c>
      <c r="AE200" s="5">
        <f t="shared" si="39"/>
        <v>2.5755593571385644E-2</v>
      </c>
      <c r="AF200" s="5">
        <f t="shared" si="50"/>
        <v>8.613796388492849E-4</v>
      </c>
    </row>
    <row r="201" spans="1:32" x14ac:dyDescent="0.25">
      <c r="A201" s="4">
        <f t="shared" si="40"/>
        <v>3.5000000000000059E-4</v>
      </c>
      <c r="B201" s="5">
        <f t="shared" si="30"/>
        <v>18</v>
      </c>
      <c r="C201" s="5">
        <f t="shared" si="31"/>
        <v>5.2523938264533445</v>
      </c>
      <c r="D201" s="5">
        <f t="shared" si="32"/>
        <v>2.5656959538853386</v>
      </c>
      <c r="E201" s="5">
        <f t="shared" si="33"/>
        <v>1.1427826217967683</v>
      </c>
      <c r="F201" s="5">
        <f t="shared" si="41"/>
        <v>1.1763175193585818</v>
      </c>
      <c r="G201" s="5">
        <f t="shared" si="34"/>
        <v>0.4925458044927814</v>
      </c>
      <c r="H201" s="5">
        <f t="shared" si="35"/>
        <v>0.51856513649364189</v>
      </c>
      <c r="J201" s="5">
        <f t="shared" si="42"/>
        <v>3.3903798922092811E-2</v>
      </c>
      <c r="K201" s="5">
        <f t="shared" si="43"/>
        <v>0.76931378161386499</v>
      </c>
      <c r="L201" s="5">
        <f t="shared" si="44"/>
        <v>0.65790326598647286</v>
      </c>
      <c r="M201" s="5">
        <f t="shared" si="29"/>
        <v>0.65775270974212741</v>
      </c>
      <c r="N201" s="5">
        <f t="shared" si="29"/>
        <v>0.65775238286647519</v>
      </c>
      <c r="O201" s="5">
        <f t="shared" si="29"/>
        <v>0.65775238286493998</v>
      </c>
      <c r="P201" s="5">
        <f t="shared" si="29"/>
        <v>0.65775238286493987</v>
      </c>
      <c r="Q201" s="4">
        <f t="shared" si="45"/>
        <v>3.5841426141771239E-3</v>
      </c>
      <c r="R201" s="5">
        <f t="shared" si="36"/>
        <v>2.5656959538853386</v>
      </c>
      <c r="T201" s="4">
        <f t="shared" si="46"/>
        <v>3.5000000000000059E-4</v>
      </c>
      <c r="U201" s="5">
        <f t="shared" si="37"/>
        <v>-2.686697872568006</v>
      </c>
      <c r="V201" s="5">
        <f t="shared" si="38"/>
        <v>-2.6013816711448525</v>
      </c>
      <c r="W201" s="5">
        <f t="shared" si="47"/>
        <v>-8.5316201423153437E-2</v>
      </c>
      <c r="AC201" s="4">
        <f t="shared" si="48"/>
        <v>3.5000000000000059E-4</v>
      </c>
      <c r="AD201" s="5">
        <f t="shared" si="49"/>
        <v>2.6019332000860484E-2</v>
      </c>
      <c r="AE201" s="5">
        <f t="shared" si="39"/>
        <v>2.519308704323173E-2</v>
      </c>
      <c r="AF201" s="5">
        <f t="shared" si="50"/>
        <v>8.2624495762875436E-4</v>
      </c>
    </row>
    <row r="202" spans="1:32" x14ac:dyDescent="0.25">
      <c r="A202" s="4">
        <f t="shared" si="40"/>
        <v>3.5500000000000061E-4</v>
      </c>
      <c r="B202" s="5">
        <f t="shared" si="30"/>
        <v>18</v>
      </c>
      <c r="C202" s="5">
        <f t="shared" si="31"/>
        <v>5.2523938264533445</v>
      </c>
      <c r="D202" s="5">
        <f t="shared" si="32"/>
        <v>2.6300632386918341</v>
      </c>
      <c r="E202" s="5">
        <f t="shared" si="33"/>
        <v>1.1427826217967683</v>
      </c>
      <c r="F202" s="5">
        <f t="shared" si="41"/>
        <v>1.1755359007843396</v>
      </c>
      <c r="G202" s="5">
        <f t="shared" si="34"/>
        <v>0.4925458044927814</v>
      </c>
      <c r="H202" s="5">
        <f t="shared" si="35"/>
        <v>0.51794177136931052</v>
      </c>
      <c r="J202" s="5">
        <f t="shared" si="42"/>
        <v>3.3113342294579032E-2</v>
      </c>
      <c r="K202" s="5">
        <f t="shared" si="43"/>
        <v>0.76852332498635123</v>
      </c>
      <c r="L202" s="5">
        <f t="shared" si="44"/>
        <v>0.65775238286493987</v>
      </c>
      <c r="M202" s="5">
        <f t="shared" si="29"/>
        <v>0.65759448858693659</v>
      </c>
      <c r="N202" s="5">
        <f t="shared" si="29"/>
        <v>0.65759412941688067</v>
      </c>
      <c r="O202" s="5">
        <f t="shared" si="29"/>
        <v>0.65759412941502926</v>
      </c>
      <c r="P202" s="5">
        <f t="shared" si="29"/>
        <v>0.65759412941502915</v>
      </c>
      <c r="Q202" s="4">
        <f t="shared" si="45"/>
        <v>3.5638317685344955E-3</v>
      </c>
      <c r="R202" s="5">
        <f t="shared" si="36"/>
        <v>2.6300632386918341</v>
      </c>
      <c r="T202" s="4">
        <f t="shared" si="46"/>
        <v>3.5500000000000061E-4</v>
      </c>
      <c r="U202" s="5">
        <f t="shared" si="37"/>
        <v>-2.6223305877615104</v>
      </c>
      <c r="V202" s="5">
        <f t="shared" si="38"/>
        <v>-2.5407312588599513</v>
      </c>
      <c r="W202" s="5">
        <f t="shared" si="47"/>
        <v>-8.1599328901559076E-2</v>
      </c>
      <c r="AC202" s="4">
        <f t="shared" si="48"/>
        <v>3.5500000000000061E-4</v>
      </c>
      <c r="AD202" s="5">
        <f t="shared" si="49"/>
        <v>2.5395966876529119E-2</v>
      </c>
      <c r="AE202" s="5">
        <f t="shared" si="39"/>
        <v>2.4605717979764411E-2</v>
      </c>
      <c r="AF202" s="5">
        <f t="shared" si="50"/>
        <v>7.9024889676470797E-4</v>
      </c>
    </row>
    <row r="203" spans="1:32" x14ac:dyDescent="0.25">
      <c r="A203" s="4">
        <f t="shared" si="40"/>
        <v>3.6000000000000062E-4</v>
      </c>
      <c r="B203" s="5">
        <f t="shared" si="30"/>
        <v>18</v>
      </c>
      <c r="C203" s="5">
        <f t="shared" si="31"/>
        <v>5.2523938264533445</v>
      </c>
      <c r="D203" s="5">
        <f t="shared" si="32"/>
        <v>2.6970134226071814</v>
      </c>
      <c r="E203" s="5">
        <f t="shared" si="33"/>
        <v>1.1427826217967683</v>
      </c>
      <c r="F203" s="5">
        <f t="shared" si="41"/>
        <v>1.1747219579881802</v>
      </c>
      <c r="G203" s="5">
        <f t="shared" si="34"/>
        <v>0.4925458044927814</v>
      </c>
      <c r="H203" s="5">
        <f t="shared" si="35"/>
        <v>0.51729339215235492</v>
      </c>
      <c r="J203" s="5">
        <f t="shared" si="42"/>
        <v>3.2290206796042775E-2</v>
      </c>
      <c r="K203" s="5">
        <f t="shared" si="43"/>
        <v>0.76770018948781493</v>
      </c>
      <c r="L203" s="5">
        <f t="shared" si="44"/>
        <v>0.65759412941502915</v>
      </c>
      <c r="M203" s="5">
        <f t="shared" si="29"/>
        <v>0.65742895847489424</v>
      </c>
      <c r="N203" s="5">
        <f t="shared" si="29"/>
        <v>0.65742856583803522</v>
      </c>
      <c r="O203" s="5">
        <f t="shared" si="29"/>
        <v>0.65742856583582532</v>
      </c>
      <c r="P203" s="5">
        <f t="shared" si="29"/>
        <v>0.65742856583582532</v>
      </c>
      <c r="Q203" s="4">
        <f t="shared" si="45"/>
        <v>3.5427058991532078E-3</v>
      </c>
      <c r="R203" s="5">
        <f t="shared" si="36"/>
        <v>2.6970134226071814</v>
      </c>
      <c r="T203" s="4">
        <f t="shared" si="46"/>
        <v>3.6000000000000062E-4</v>
      </c>
      <c r="U203" s="5">
        <f t="shared" si="37"/>
        <v>-2.5553804038461632</v>
      </c>
      <c r="V203" s="5">
        <f t="shared" si="38"/>
        <v>-2.4775734515687584</v>
      </c>
      <c r="W203" s="5">
        <f t="shared" si="47"/>
        <v>-7.7806952277404751E-2</v>
      </c>
      <c r="AC203" s="4">
        <f t="shared" si="48"/>
        <v>3.6000000000000062E-4</v>
      </c>
      <c r="AD203" s="5">
        <f t="shared" si="49"/>
        <v>2.4747587659573522E-2</v>
      </c>
      <c r="AE203" s="5">
        <f t="shared" si="39"/>
        <v>2.3994066043335399E-2</v>
      </c>
      <c r="AF203" s="5">
        <f t="shared" si="50"/>
        <v>7.5352161623812308E-4</v>
      </c>
    </row>
    <row r="204" spans="1:32" x14ac:dyDescent="0.25">
      <c r="A204" s="4">
        <f t="shared" si="40"/>
        <v>3.6500000000000063E-4</v>
      </c>
      <c r="B204" s="5">
        <f t="shared" si="30"/>
        <v>18</v>
      </c>
      <c r="C204" s="5">
        <f t="shared" si="31"/>
        <v>5.2523938264533445</v>
      </c>
      <c r="D204" s="5">
        <f t="shared" si="32"/>
        <v>2.7664703539330642</v>
      </c>
      <c r="E204" s="5">
        <f t="shared" si="33"/>
        <v>1.1427826217967683</v>
      </c>
      <c r="F204" s="5">
        <f t="shared" si="41"/>
        <v>1.1738764928493297</v>
      </c>
      <c r="G204" s="5">
        <f t="shared" si="34"/>
        <v>0.4925458044927814</v>
      </c>
      <c r="H204" s="5">
        <f t="shared" si="35"/>
        <v>0.51662073633408023</v>
      </c>
      <c r="J204" s="5">
        <f t="shared" si="42"/>
        <v>3.1435204761842729E-2</v>
      </c>
      <c r="K204" s="5">
        <f t="shared" si="43"/>
        <v>0.76684518745361485</v>
      </c>
      <c r="L204" s="5">
        <f t="shared" si="44"/>
        <v>0.65742856583582532</v>
      </c>
      <c r="M204" s="5">
        <f t="shared" si="29"/>
        <v>0.65725618372507888</v>
      </c>
      <c r="N204" s="5">
        <f t="shared" si="29"/>
        <v>0.6572557565178625</v>
      </c>
      <c r="O204" s="5">
        <f t="shared" si="29"/>
        <v>0.65725575651524959</v>
      </c>
      <c r="P204" s="5">
        <f t="shared" si="29"/>
        <v>0.65725575651524959</v>
      </c>
      <c r="Q204" s="4">
        <f t="shared" si="45"/>
        <v>3.5207890354046175E-3</v>
      </c>
      <c r="R204" s="5">
        <f t="shared" si="36"/>
        <v>2.7664703539330642</v>
      </c>
      <c r="T204" s="4">
        <f t="shared" si="46"/>
        <v>3.6500000000000063E-4</v>
      </c>
      <c r="U204" s="5">
        <f t="shared" si="37"/>
        <v>-2.4859234725202803</v>
      </c>
      <c r="V204" s="5">
        <f t="shared" si="38"/>
        <v>-2.4119705784019341</v>
      </c>
      <c r="W204" s="5">
        <f t="shared" si="47"/>
        <v>-7.3952894118346268E-2</v>
      </c>
      <c r="AC204" s="4">
        <f t="shared" si="48"/>
        <v>3.6500000000000063E-4</v>
      </c>
      <c r="AD204" s="5">
        <f t="shared" si="49"/>
        <v>2.407493184129883E-2</v>
      </c>
      <c r="AE204" s="5">
        <f t="shared" si="39"/>
        <v>2.3358734860560313E-2</v>
      </c>
      <c r="AF204" s="5">
        <f t="shared" si="50"/>
        <v>7.1619698073851698E-4</v>
      </c>
    </row>
    <row r="205" spans="1:32" x14ac:dyDescent="0.25">
      <c r="A205" s="4">
        <f t="shared" si="40"/>
        <v>3.7000000000000065E-4</v>
      </c>
      <c r="B205" s="5">
        <f t="shared" si="30"/>
        <v>18</v>
      </c>
      <c r="C205" s="5">
        <f t="shared" si="31"/>
        <v>5.2523938264533445</v>
      </c>
      <c r="D205" s="5">
        <f t="shared" si="32"/>
        <v>2.8383551238813656</v>
      </c>
      <c r="E205" s="5">
        <f t="shared" si="33"/>
        <v>1.1427826217967683</v>
      </c>
      <c r="F205" s="5">
        <f t="shared" si="41"/>
        <v>1.1730003383168732</v>
      </c>
      <c r="G205" s="5">
        <f t="shared" si="34"/>
        <v>0.4925458044927814</v>
      </c>
      <c r="H205" s="5">
        <f t="shared" si="35"/>
        <v>0.51592456810683451</v>
      </c>
      <c r="J205" s="5">
        <f t="shared" si="42"/>
        <v>3.0549179975761013E-2</v>
      </c>
      <c r="K205" s="5">
        <f t="shared" si="43"/>
        <v>0.76595916266753317</v>
      </c>
      <c r="L205" s="5">
        <f t="shared" si="44"/>
        <v>0.65725575651524959</v>
      </c>
      <c r="M205" s="5">
        <f t="shared" si="29"/>
        <v>0.65707623302121854</v>
      </c>
      <c r="N205" s="5">
        <f t="shared" si="29"/>
        <v>0.65707577021310148</v>
      </c>
      <c r="O205" s="5">
        <f t="shared" si="29"/>
        <v>0.65707577021003882</v>
      </c>
      <c r="P205" s="5">
        <f t="shared" si="29"/>
        <v>0.65707577021003882</v>
      </c>
      <c r="Q205" s="4">
        <f t="shared" si="45"/>
        <v>3.4981060766490157E-3</v>
      </c>
      <c r="R205" s="5">
        <f t="shared" si="36"/>
        <v>2.8383551238813656</v>
      </c>
      <c r="T205" s="4">
        <f t="shared" si="46"/>
        <v>3.7000000000000065E-4</v>
      </c>
      <c r="U205" s="5">
        <f t="shared" si="37"/>
        <v>-2.4140387025719789</v>
      </c>
      <c r="V205" s="5">
        <f t="shared" si="38"/>
        <v>-2.3439873814749648</v>
      </c>
      <c r="W205" s="5">
        <f t="shared" si="47"/>
        <v>-7.0051321097014174E-2</v>
      </c>
      <c r="AC205" s="4">
        <f t="shared" si="48"/>
        <v>3.7000000000000065E-4</v>
      </c>
      <c r="AD205" s="5">
        <f t="shared" si="49"/>
        <v>2.3378763614053111E-2</v>
      </c>
      <c r="AE205" s="5">
        <f t="shared" si="39"/>
        <v>2.2700351426612093E-2</v>
      </c>
      <c r="AF205" s="5">
        <f t="shared" si="50"/>
        <v>6.7841218744101733E-4</v>
      </c>
    </row>
    <row r="206" spans="1:32" x14ac:dyDescent="0.25">
      <c r="A206" s="4">
        <f t="shared" si="40"/>
        <v>3.7500000000000066E-4</v>
      </c>
      <c r="B206" s="5">
        <f t="shared" si="30"/>
        <v>18</v>
      </c>
      <c r="C206" s="5">
        <f t="shared" si="31"/>
        <v>5.2523938264533445</v>
      </c>
      <c r="D206" s="5">
        <f t="shared" si="32"/>
        <v>2.9125861705149436</v>
      </c>
      <c r="E206" s="5">
        <f t="shared" si="33"/>
        <v>1.1427826217967683</v>
      </c>
      <c r="F206" s="5">
        <f t="shared" si="41"/>
        <v>1.1720943575913112</v>
      </c>
      <c r="G206" s="5">
        <f t="shared" si="34"/>
        <v>0.4925458044927814</v>
      </c>
      <c r="H206" s="5">
        <f t="shared" si="35"/>
        <v>0.51520567735739409</v>
      </c>
      <c r="J206" s="5">
        <f t="shared" si="42"/>
        <v>2.9633006837290411E-2</v>
      </c>
      <c r="K206" s="5">
        <f t="shared" si="43"/>
        <v>0.76504298952906258</v>
      </c>
      <c r="L206" s="5">
        <f t="shared" si="44"/>
        <v>0.65707577021003882</v>
      </c>
      <c r="M206" s="5">
        <f t="shared" si="29"/>
        <v>0.65688917959977955</v>
      </c>
      <c r="N206" s="5">
        <f t="shared" si="29"/>
        <v>0.65688868023747793</v>
      </c>
      <c r="O206" s="5">
        <f t="shared" si="29"/>
        <v>0.65688868023391722</v>
      </c>
      <c r="P206" s="5">
        <f t="shared" si="29"/>
        <v>0.65688868023391722</v>
      </c>
      <c r="Q206" s="4">
        <f t="shared" si="45"/>
        <v>3.4746827594375183E-3</v>
      </c>
      <c r="R206" s="5">
        <f t="shared" si="36"/>
        <v>2.9125861705149436</v>
      </c>
      <c r="T206" s="4">
        <f t="shared" si="46"/>
        <v>3.7500000000000066E-4</v>
      </c>
      <c r="U206" s="5">
        <f t="shared" si="37"/>
        <v>-2.3398076559384009</v>
      </c>
      <c r="V206" s="5">
        <f t="shared" si="38"/>
        <v>-2.2736909519955049</v>
      </c>
      <c r="W206" s="5">
        <f t="shared" si="47"/>
        <v>-6.6116703942896038E-2</v>
      </c>
      <c r="AC206" s="4">
        <f t="shared" si="48"/>
        <v>3.7500000000000066E-4</v>
      </c>
      <c r="AD206" s="5">
        <f t="shared" si="49"/>
        <v>2.2659872864612685E-2</v>
      </c>
      <c r="AE206" s="5">
        <f t="shared" si="39"/>
        <v>2.2019565486452442E-2</v>
      </c>
      <c r="AF206" s="5">
        <f t="shared" si="50"/>
        <v>6.4030737816024239E-4</v>
      </c>
    </row>
    <row r="207" spans="1:32" x14ac:dyDescent="0.25">
      <c r="A207" s="4">
        <f t="shared" si="40"/>
        <v>3.8000000000000067E-4</v>
      </c>
      <c r="B207" s="5">
        <f t="shared" si="30"/>
        <v>18</v>
      </c>
      <c r="C207" s="5">
        <f t="shared" si="31"/>
        <v>5.2523938264533445</v>
      </c>
      <c r="D207" s="5">
        <f t="shared" si="32"/>
        <v>2.9890793865815048</v>
      </c>
      <c r="E207" s="5">
        <f t="shared" si="33"/>
        <v>1.1427826217967683</v>
      </c>
      <c r="F207" s="5">
        <f t="shared" si="41"/>
        <v>1.1711594432764396</v>
      </c>
      <c r="G207" s="5">
        <f t="shared" si="34"/>
        <v>0.4925458044927814</v>
      </c>
      <c r="H207" s="5">
        <f t="shared" si="35"/>
        <v>0.51446487862264578</v>
      </c>
      <c r="J207" s="5">
        <f t="shared" si="42"/>
        <v>2.8687589498707668E-2</v>
      </c>
      <c r="K207" s="5">
        <f t="shared" si="43"/>
        <v>0.7640975721904798</v>
      </c>
      <c r="L207" s="5">
        <f t="shared" si="44"/>
        <v>0.65688868023391722</v>
      </c>
      <c r="M207" s="5">
        <f t="shared" si="29"/>
        <v>0.65669510144608989</v>
      </c>
      <c r="N207" s="5">
        <f t="shared" si="29"/>
        <v>0.65669456465790232</v>
      </c>
      <c r="O207" s="5">
        <f t="shared" si="29"/>
        <v>0.65669456465379383</v>
      </c>
      <c r="P207" s="5">
        <f t="shared" si="29"/>
        <v>0.65669456465379383</v>
      </c>
      <c r="Q207" s="4">
        <f t="shared" si="45"/>
        <v>3.4505456234855082E-3</v>
      </c>
      <c r="R207" s="5">
        <f t="shared" si="36"/>
        <v>2.9890793865815048</v>
      </c>
      <c r="T207" s="4">
        <f t="shared" si="46"/>
        <v>3.8000000000000067E-4</v>
      </c>
      <c r="U207" s="5">
        <f t="shared" si="37"/>
        <v>-2.2633144398718397</v>
      </c>
      <c r="V207" s="5">
        <f t="shared" si="38"/>
        <v>-2.2011506640524603</v>
      </c>
      <c r="W207" s="5">
        <f t="shared" si="47"/>
        <v>-6.2163775819379374E-2</v>
      </c>
      <c r="AC207" s="4">
        <f t="shared" si="48"/>
        <v>3.8000000000000067E-4</v>
      </c>
      <c r="AD207" s="5">
        <f t="shared" si="49"/>
        <v>2.191907412986438E-2</v>
      </c>
      <c r="AE207" s="5">
        <f t="shared" si="39"/>
        <v>2.1317048893612019E-2</v>
      </c>
      <c r="AF207" s="5">
        <f t="shared" si="50"/>
        <v>6.0202523625236051E-4</v>
      </c>
    </row>
    <row r="208" spans="1:32" x14ac:dyDescent="0.25">
      <c r="A208" s="4">
        <f t="shared" si="40"/>
        <v>3.8500000000000068E-4</v>
      </c>
      <c r="B208" s="5">
        <f t="shared" si="30"/>
        <v>18</v>
      </c>
      <c r="C208" s="5">
        <f t="shared" si="31"/>
        <v>5.2523938264533445</v>
      </c>
      <c r="D208" s="5">
        <f t="shared" si="32"/>
        <v>3.0677482311330113</v>
      </c>
      <c r="E208" s="5">
        <f t="shared" si="33"/>
        <v>1.1427826217967683</v>
      </c>
      <c r="F208" s="5">
        <f t="shared" si="41"/>
        <v>1.1701965165023851</v>
      </c>
      <c r="G208" s="5">
        <f t="shared" si="34"/>
        <v>0.4925458044927814</v>
      </c>
      <c r="H208" s="5">
        <f t="shared" si="35"/>
        <v>0.51370301000860863</v>
      </c>
      <c r="J208" s="5">
        <f t="shared" si="42"/>
        <v>2.771386097278437E-2</v>
      </c>
      <c r="K208" s="5">
        <f t="shared" si="43"/>
        <v>0.76312384366455654</v>
      </c>
      <c r="L208" s="5">
        <f t="shared" si="44"/>
        <v>0.65669456465379383</v>
      </c>
      <c r="M208" s="5">
        <f t="shared" si="29"/>
        <v>0.65649408149828814</v>
      </c>
      <c r="N208" s="5">
        <f t="shared" si="29"/>
        <v>0.65649350649848381</v>
      </c>
      <c r="O208" s="5">
        <f t="shared" si="29"/>
        <v>0.65649350649377658</v>
      </c>
      <c r="P208" s="5">
        <f t="shared" si="29"/>
        <v>0.65649350649377658</v>
      </c>
      <c r="Q208" s="4">
        <f t="shared" si="45"/>
        <v>3.4257219764515677E-3</v>
      </c>
      <c r="R208" s="5">
        <f t="shared" si="36"/>
        <v>3.0677482311330113</v>
      </c>
      <c r="T208" s="4">
        <f t="shared" si="46"/>
        <v>3.8500000000000068E-4</v>
      </c>
      <c r="U208" s="5">
        <f t="shared" si="37"/>
        <v>-2.1846455953203332</v>
      </c>
      <c r="V208" s="5">
        <f t="shared" si="38"/>
        <v>-2.1264381061521376</v>
      </c>
      <c r="W208" s="5">
        <f t="shared" si="47"/>
        <v>-5.8207489168195625E-2</v>
      </c>
      <c r="AC208" s="4">
        <f t="shared" si="48"/>
        <v>3.8500000000000068E-4</v>
      </c>
      <c r="AD208" s="5">
        <f t="shared" si="49"/>
        <v>2.1157205515827227E-2</v>
      </c>
      <c r="AE208" s="5">
        <f t="shared" si="39"/>
        <v>2.0593494947152111E-2</v>
      </c>
      <c r="AF208" s="5">
        <f t="shared" si="50"/>
        <v>5.6371056867511593E-4</v>
      </c>
    </row>
    <row r="209" spans="1:32" x14ac:dyDescent="0.25">
      <c r="A209" s="4">
        <f t="shared" si="40"/>
        <v>3.900000000000007E-4</v>
      </c>
      <c r="B209" s="5">
        <f t="shared" si="30"/>
        <v>18</v>
      </c>
      <c r="C209" s="5">
        <f t="shared" si="31"/>
        <v>5.2523938264533445</v>
      </c>
      <c r="D209" s="5">
        <f t="shared" si="32"/>
        <v>3.1485038448144795</v>
      </c>
      <c r="E209" s="5">
        <f t="shared" si="33"/>
        <v>1.1427826217967683</v>
      </c>
      <c r="F209" s="5">
        <f t="shared" si="41"/>
        <v>1.1692065260206679</v>
      </c>
      <c r="G209" s="5">
        <f t="shared" si="34"/>
        <v>0.4925458044927814</v>
      </c>
      <c r="H209" s="5">
        <f t="shared" si="35"/>
        <v>0.51292093207391964</v>
      </c>
      <c r="J209" s="5">
        <f t="shared" si="42"/>
        <v>2.6712782212015906E-2</v>
      </c>
      <c r="K209" s="5">
        <f t="shared" si="43"/>
        <v>0.76212276490378805</v>
      </c>
      <c r="L209" s="5">
        <f t="shared" si="44"/>
        <v>0.65649350649377658</v>
      </c>
      <c r="M209" s="5">
        <f t="shared" si="29"/>
        <v>0.65628620785884506</v>
      </c>
      <c r="N209" s="5">
        <f t="shared" si="29"/>
        <v>0.65628559395210584</v>
      </c>
      <c r="O209" s="5">
        <f t="shared" si="29"/>
        <v>0.65628559394674835</v>
      </c>
      <c r="P209" s="5">
        <f t="shared" si="29"/>
        <v>0.65628559394674835</v>
      </c>
      <c r="Q209" s="4">
        <f t="shared" si="45"/>
        <v>3.4002398575585474E-3</v>
      </c>
      <c r="R209" s="5">
        <f t="shared" si="36"/>
        <v>3.1485038448144795</v>
      </c>
      <c r="T209" s="4">
        <f t="shared" si="46"/>
        <v>3.900000000000007E-4</v>
      </c>
      <c r="U209" s="5">
        <f t="shared" si="37"/>
        <v>-2.103889981638865</v>
      </c>
      <c r="V209" s="5">
        <f t="shared" si="38"/>
        <v>-2.0496270105690253</v>
      </c>
      <c r="W209" s="5">
        <f t="shared" si="47"/>
        <v>-5.4262971069839683E-2</v>
      </c>
      <c r="AC209" s="4">
        <f t="shared" si="48"/>
        <v>3.900000000000007E-4</v>
      </c>
      <c r="AD209" s="5">
        <f t="shared" si="49"/>
        <v>2.0375127581138242E-2</v>
      </c>
      <c r="AE209" s="5">
        <f t="shared" si="39"/>
        <v>1.9849617707462134E-2</v>
      </c>
      <c r="AF209" s="5">
        <f t="shared" si="50"/>
        <v>5.2550987367610755E-4</v>
      </c>
    </row>
    <row r="210" spans="1:32" x14ac:dyDescent="0.25">
      <c r="A210" s="4">
        <f t="shared" si="40"/>
        <v>3.9500000000000071E-4</v>
      </c>
      <c r="B210" s="5">
        <f t="shared" si="30"/>
        <v>18</v>
      </c>
      <c r="C210" s="5">
        <f t="shared" si="31"/>
        <v>5.2523938264533445</v>
      </c>
      <c r="D210" s="5">
        <f t="shared" si="32"/>
        <v>3.231255168699013</v>
      </c>
      <c r="E210" s="5">
        <f t="shared" si="33"/>
        <v>1.1427826217967683</v>
      </c>
      <c r="F210" s="5">
        <f t="shared" si="41"/>
        <v>1.1681904472721709</v>
      </c>
      <c r="G210" s="5">
        <f t="shared" si="34"/>
        <v>0.4925458044927814</v>
      </c>
      <c r="H210" s="5">
        <f t="shared" si="35"/>
        <v>0.51211952667897498</v>
      </c>
      <c r="J210" s="5">
        <f t="shared" si="42"/>
        <v>2.5685341160277476E-2</v>
      </c>
      <c r="K210" s="5">
        <f t="shared" si="43"/>
        <v>0.76109532385204959</v>
      </c>
      <c r="L210" s="5">
        <f t="shared" si="44"/>
        <v>0.65628559394674835</v>
      </c>
      <c r="M210" s="5">
        <f t="shared" si="29"/>
        <v>0.65607157401335392</v>
      </c>
      <c r="N210" s="5">
        <f t="shared" si="29"/>
        <v>0.65607092059925542</v>
      </c>
      <c r="O210" s="5">
        <f t="shared" si="29"/>
        <v>0.65607092059319594</v>
      </c>
      <c r="P210" s="5">
        <f t="shared" si="29"/>
        <v>0.65607092059319594</v>
      </c>
      <c r="Q210" s="4">
        <f t="shared" si="45"/>
        <v>3.3741280000956345E-3</v>
      </c>
      <c r="R210" s="5">
        <f t="shared" si="36"/>
        <v>3.231255168699013</v>
      </c>
      <c r="T210" s="4">
        <f t="shared" si="46"/>
        <v>3.9500000000000071E-4</v>
      </c>
      <c r="U210" s="5">
        <f t="shared" si="37"/>
        <v>-2.0211386577543315</v>
      </c>
      <c r="V210" s="5">
        <f t="shared" si="38"/>
        <v>-1.9707931805809504</v>
      </c>
      <c r="W210" s="5">
        <f t="shared" si="47"/>
        <v>-5.0345477173381115E-2</v>
      </c>
      <c r="AC210" s="4">
        <f t="shared" si="48"/>
        <v>3.9500000000000071E-4</v>
      </c>
      <c r="AD210" s="5">
        <f t="shared" si="49"/>
        <v>1.9573722186193576E-2</v>
      </c>
      <c r="AE210" s="5">
        <f t="shared" si="39"/>
        <v>1.9086151291568286E-2</v>
      </c>
      <c r="AF210" s="5">
        <f t="shared" si="50"/>
        <v>4.8757089462529019E-4</v>
      </c>
    </row>
    <row r="211" spans="1:32" x14ac:dyDescent="0.25">
      <c r="A211" s="4">
        <f t="shared" si="40"/>
        <v>4.0000000000000072E-4</v>
      </c>
      <c r="B211" s="5">
        <f t="shared" si="30"/>
        <v>18</v>
      </c>
      <c r="C211" s="5">
        <f t="shared" si="31"/>
        <v>5.2523938264533445</v>
      </c>
      <c r="D211" s="5">
        <f t="shared" si="32"/>
        <v>3.3159090665361841</v>
      </c>
      <c r="E211" s="5">
        <f t="shared" si="33"/>
        <v>1.1427826217967683</v>
      </c>
      <c r="F211" s="5">
        <f t="shared" si="41"/>
        <v>1.1671492814289448</v>
      </c>
      <c r="G211" s="5">
        <f t="shared" si="34"/>
        <v>0.4925458044927814</v>
      </c>
      <c r="H211" s="5">
        <f t="shared" si="35"/>
        <v>0.51129969580201562</v>
      </c>
      <c r="J211" s="5">
        <f t="shared" si="42"/>
        <v>2.4632551777842654E-2</v>
      </c>
      <c r="K211" s="5">
        <f t="shared" si="43"/>
        <v>0.76004253446961478</v>
      </c>
      <c r="L211" s="5">
        <f t="shared" si="44"/>
        <v>0.65607092059319594</v>
      </c>
      <c r="M211" s="5">
        <f t="shared" ref="M211:P230" si="51">L211-($B$65*(EXP(L211/$B$64)-1)-$K211/$B$122+L211/$B$122)/($B$66*EXP(L211/$B$64)+$B$123)</f>
        <v>0.65585027905622517</v>
      </c>
      <c r="N211" s="5">
        <f t="shared" si="51"/>
        <v>0.65584958563374218</v>
      </c>
      <c r="O211" s="5">
        <f t="shared" si="51"/>
        <v>0.65584958562692941</v>
      </c>
      <c r="P211" s="5">
        <f t="shared" si="51"/>
        <v>0.6558495856269293</v>
      </c>
      <c r="Q211" s="4">
        <f t="shared" si="45"/>
        <v>3.3474157928433551E-3</v>
      </c>
      <c r="R211" s="5">
        <f t="shared" si="36"/>
        <v>3.3159090665361841</v>
      </c>
      <c r="T211" s="4">
        <f t="shared" si="46"/>
        <v>4.0000000000000072E-4</v>
      </c>
      <c r="U211" s="5">
        <f t="shared" si="37"/>
        <v>-1.9364847599171604</v>
      </c>
      <c r="V211" s="5">
        <f t="shared" si="38"/>
        <v>-1.8900144156603849</v>
      </c>
      <c r="W211" s="5">
        <f t="shared" si="47"/>
        <v>-4.6470344256775542E-2</v>
      </c>
      <c r="AC211" s="4">
        <f t="shared" si="48"/>
        <v>4.0000000000000072E-4</v>
      </c>
      <c r="AD211" s="5">
        <f t="shared" si="49"/>
        <v>1.8753891309234216E-2</v>
      </c>
      <c r="AE211" s="5">
        <f t="shared" si="39"/>
        <v>1.8303849148648622E-2</v>
      </c>
      <c r="AF211" s="5">
        <f t="shared" si="50"/>
        <v>4.5004216058559462E-4</v>
      </c>
    </row>
    <row r="212" spans="1:32" x14ac:dyDescent="0.25">
      <c r="A212" s="4">
        <f t="shared" si="40"/>
        <v>4.0500000000000074E-4</v>
      </c>
      <c r="B212" s="5">
        <f t="shared" si="30"/>
        <v>18</v>
      </c>
      <c r="C212" s="5">
        <f t="shared" si="31"/>
        <v>5.2523938264533445</v>
      </c>
      <c r="D212" s="5">
        <f t="shared" si="32"/>
        <v>3.4023704502721142</v>
      </c>
      <c r="E212" s="5">
        <f t="shared" si="33"/>
        <v>1.1427826217967683</v>
      </c>
      <c r="F212" s="5">
        <f t="shared" si="41"/>
        <v>1.1660840544107889</v>
      </c>
      <c r="G212" s="5">
        <f t="shared" si="34"/>
        <v>0.4925458044927814</v>
      </c>
      <c r="H212" s="5">
        <f t="shared" si="35"/>
        <v>0.51046236032352776</v>
      </c>
      <c r="J212" s="5">
        <f t="shared" si="42"/>
        <v>2.3555453040727134E-2</v>
      </c>
      <c r="K212" s="5">
        <f t="shared" si="43"/>
        <v>0.75896543573249931</v>
      </c>
      <c r="L212" s="5">
        <f t="shared" si="44"/>
        <v>0.6558495856269293</v>
      </c>
      <c r="M212" s="5">
        <f t="shared" si="51"/>
        <v>0.65562242792286241</v>
      </c>
      <c r="N212" s="5">
        <f t="shared" si="51"/>
        <v>0.65562169409487792</v>
      </c>
      <c r="O212" s="5">
        <f t="shared" si="51"/>
        <v>0.65562169408726123</v>
      </c>
      <c r="P212" s="5">
        <f t="shared" si="51"/>
        <v>0.65562169408726123</v>
      </c>
      <c r="Q212" s="4">
        <f t="shared" si="45"/>
        <v>3.3201332404661989E-3</v>
      </c>
      <c r="R212" s="5">
        <f t="shared" si="36"/>
        <v>3.4023704502721142</v>
      </c>
      <c r="T212" s="4">
        <f t="shared" si="46"/>
        <v>4.0500000000000074E-4</v>
      </c>
      <c r="U212" s="5">
        <f t="shared" si="37"/>
        <v>-1.8500233761812304</v>
      </c>
      <c r="V212" s="5">
        <f t="shared" si="38"/>
        <v>-1.8073704346957697</v>
      </c>
      <c r="W212" s="5">
        <f t="shared" si="47"/>
        <v>-4.2652941485460616E-2</v>
      </c>
      <c r="AC212" s="4">
        <f t="shared" si="48"/>
        <v>4.0500000000000074E-4</v>
      </c>
      <c r="AD212" s="5">
        <f t="shared" si="49"/>
        <v>1.7916555830746361E-2</v>
      </c>
      <c r="AE212" s="5">
        <f t="shared" si="39"/>
        <v>1.750348331646974E-2</v>
      </c>
      <c r="AF212" s="5">
        <f t="shared" si="50"/>
        <v>4.1307251427662173E-4</v>
      </c>
    </row>
    <row r="213" spans="1:32" x14ac:dyDescent="0.25">
      <c r="A213" s="4">
        <f t="shared" si="40"/>
        <v>4.1000000000000075E-4</v>
      </c>
      <c r="B213" s="5">
        <f t="shared" si="30"/>
        <v>18</v>
      </c>
      <c r="C213" s="5">
        <f t="shared" si="31"/>
        <v>5.2523938264533445</v>
      </c>
      <c r="D213" s="5">
        <f t="shared" si="32"/>
        <v>3.4905424086908585</v>
      </c>
      <c r="E213" s="5">
        <f t="shared" si="33"/>
        <v>1.1427826217967683</v>
      </c>
      <c r="F213" s="5">
        <f t="shared" si="41"/>
        <v>1.1649958158775662</v>
      </c>
      <c r="G213" s="5">
        <f t="shared" si="34"/>
        <v>0.4925458044927814</v>
      </c>
      <c r="H213" s="5">
        <f t="shared" si="35"/>
        <v>0.50960845878041505</v>
      </c>
      <c r="J213" s="5">
        <f t="shared" si="42"/>
        <v>2.2455107915344712E-2</v>
      </c>
      <c r="K213" s="5">
        <f t="shared" si="43"/>
        <v>0.75786509060711682</v>
      </c>
      <c r="L213" s="5">
        <f t="shared" si="44"/>
        <v>0.65562169408726123</v>
      </c>
      <c r="M213" s="5">
        <f t="shared" si="51"/>
        <v>0.65538813162782183</v>
      </c>
      <c r="N213" s="5">
        <f t="shared" si="51"/>
        <v>0.65538735710562102</v>
      </c>
      <c r="O213" s="5">
        <f t="shared" si="51"/>
        <v>0.65538735709715124</v>
      </c>
      <c r="P213" s="5">
        <f t="shared" si="51"/>
        <v>0.65538735709715124</v>
      </c>
      <c r="Q213" s="4">
        <f t="shared" si="45"/>
        <v>3.2923109229203353E-3</v>
      </c>
      <c r="R213" s="5">
        <f t="shared" si="36"/>
        <v>3.4905424086908585</v>
      </c>
      <c r="T213" s="4">
        <f t="shared" si="46"/>
        <v>4.1000000000000075E-4</v>
      </c>
      <c r="U213" s="5">
        <f t="shared" si="37"/>
        <v>-1.761851417762486</v>
      </c>
      <c r="V213" s="5">
        <f t="shared" si="38"/>
        <v>-1.7229427973185856</v>
      </c>
      <c r="W213" s="5">
        <f t="shared" si="47"/>
        <v>-3.8908620443900421E-2</v>
      </c>
      <c r="AC213" s="4">
        <f t="shared" si="48"/>
        <v>4.1000000000000075E-4</v>
      </c>
      <c r="AD213" s="5">
        <f t="shared" si="49"/>
        <v>1.706265428763365E-2</v>
      </c>
      <c r="AE213" s="5">
        <f t="shared" si="39"/>
        <v>1.6685843659478644E-2</v>
      </c>
      <c r="AF213" s="5">
        <f t="shared" si="50"/>
        <v>3.7681062815500543E-4</v>
      </c>
    </row>
    <row r="214" spans="1:32" x14ac:dyDescent="0.25">
      <c r="A214" s="4">
        <f t="shared" si="40"/>
        <v>4.1500000000000076E-4</v>
      </c>
      <c r="B214" s="5">
        <f t="shared" si="30"/>
        <v>18</v>
      </c>
      <c r="C214" s="5">
        <f t="shared" si="31"/>
        <v>5.2523938264533445</v>
      </c>
      <c r="D214" s="5">
        <f t="shared" si="32"/>
        <v>3.5803263390147837</v>
      </c>
      <c r="E214" s="5">
        <f t="shared" si="33"/>
        <v>1.1427826217967683</v>
      </c>
      <c r="F214" s="5">
        <f t="shared" si="41"/>
        <v>1.1638856381982565</v>
      </c>
      <c r="G214" s="5">
        <f t="shared" si="34"/>
        <v>0.4925458044927814</v>
      </c>
      <c r="H214" s="5">
        <f t="shared" si="35"/>
        <v>0.50873894609151449</v>
      </c>
      <c r="J214" s="5">
        <f t="shared" si="42"/>
        <v>2.1332602309487875E-2</v>
      </c>
      <c r="K214" s="5">
        <f t="shared" si="43"/>
        <v>0.75674258500126002</v>
      </c>
      <c r="L214" s="5">
        <f t="shared" si="44"/>
        <v>0.65538735709715124</v>
      </c>
      <c r="M214" s="5">
        <f t="shared" si="51"/>
        <v>0.65514750750839001</v>
      </c>
      <c r="N214" s="5">
        <f t="shared" si="51"/>
        <v>0.65514669211611187</v>
      </c>
      <c r="O214" s="5">
        <f t="shared" si="51"/>
        <v>0.65514669210674192</v>
      </c>
      <c r="P214" s="5">
        <f t="shared" si="51"/>
        <v>0.65514669210674192</v>
      </c>
      <c r="Q214" s="4">
        <f t="shared" si="45"/>
        <v>3.2639799539276259E-3</v>
      </c>
      <c r="R214" s="5">
        <f t="shared" si="36"/>
        <v>3.5803263390147837</v>
      </c>
      <c r="T214" s="4">
        <f t="shared" si="46"/>
        <v>4.1500000000000076E-4</v>
      </c>
      <c r="U214" s="5">
        <f t="shared" si="37"/>
        <v>-1.6720674874385608</v>
      </c>
      <c r="V214" s="5">
        <f t="shared" si="38"/>
        <v>-1.6368148234138526</v>
      </c>
      <c r="W214" s="5">
        <f t="shared" si="47"/>
        <v>-3.5252664024708169E-2</v>
      </c>
      <c r="AC214" s="4">
        <f t="shared" si="48"/>
        <v>4.1500000000000076E-4</v>
      </c>
      <c r="AD214" s="5">
        <f t="shared" si="49"/>
        <v>1.6193141598733085E-2</v>
      </c>
      <c r="AE214" s="5">
        <f t="shared" si="39"/>
        <v>1.5851737089301956E-2</v>
      </c>
      <c r="AF214" s="5">
        <f t="shared" si="50"/>
        <v>3.4140450943112924E-4</v>
      </c>
    </row>
    <row r="215" spans="1:32" x14ac:dyDescent="0.25">
      <c r="A215" s="4">
        <f t="shared" si="40"/>
        <v>4.2000000000000078E-4</v>
      </c>
      <c r="B215" s="5">
        <f t="shared" si="30"/>
        <v>18</v>
      </c>
      <c r="C215" s="5">
        <f t="shared" si="31"/>
        <v>5.2523938264533445</v>
      </c>
      <c r="D215" s="5">
        <f t="shared" si="32"/>
        <v>3.6716220812925116</v>
      </c>
      <c r="E215" s="5">
        <f t="shared" si="33"/>
        <v>1.1427826217967683</v>
      </c>
      <c r="F215" s="5">
        <f t="shared" si="41"/>
        <v>1.1627546153977488</v>
      </c>
      <c r="G215" s="5">
        <f t="shared" si="34"/>
        <v>0.4925458044927814</v>
      </c>
      <c r="H215" s="5">
        <f t="shared" si="35"/>
        <v>0.50785479225611552</v>
      </c>
      <c r="J215" s="5">
        <f t="shared" si="42"/>
        <v>2.0189044000667882E-2</v>
      </c>
      <c r="K215" s="5">
        <f t="shared" si="43"/>
        <v>0.75559902669244006</v>
      </c>
      <c r="L215" s="5">
        <f t="shared" si="44"/>
        <v>0.65514669210674192</v>
      </c>
      <c r="M215" s="5">
        <f t="shared" si="51"/>
        <v>0.65490067947292507</v>
      </c>
      <c r="N215" s="5">
        <f t="shared" si="51"/>
        <v>0.6548998231519475</v>
      </c>
      <c r="O215" s="5">
        <f t="shared" si="51"/>
        <v>0.6548998231416332</v>
      </c>
      <c r="P215" s="5">
        <f t="shared" si="51"/>
        <v>0.6548998231416332</v>
      </c>
      <c r="Q215" s="4">
        <f t="shared" si="45"/>
        <v>3.2351719385700323E-3</v>
      </c>
      <c r="R215" s="5">
        <f t="shared" si="36"/>
        <v>3.6716220812925116</v>
      </c>
      <c r="T215" s="4">
        <f t="shared" si="46"/>
        <v>4.2000000000000078E-4</v>
      </c>
      <c r="U215" s="5">
        <f t="shared" si="37"/>
        <v>-1.580771745160833</v>
      </c>
      <c r="V215" s="5">
        <f t="shared" si="38"/>
        <v>-1.5490715108934601</v>
      </c>
      <c r="W215" s="5">
        <f t="shared" si="47"/>
        <v>-3.1700234267372895E-2</v>
      </c>
      <c r="AC215" s="4">
        <f t="shared" si="48"/>
        <v>4.2000000000000078E-4</v>
      </c>
      <c r="AD215" s="5">
        <f t="shared" si="49"/>
        <v>1.5308987763334114E-2</v>
      </c>
      <c r="AE215" s="5">
        <f t="shared" si="39"/>
        <v>1.5001986768421556E-2</v>
      </c>
      <c r="AF215" s="5">
        <f t="shared" si="50"/>
        <v>3.0700099491255857E-4</v>
      </c>
    </row>
    <row r="216" spans="1:32" x14ac:dyDescent="0.25">
      <c r="A216" s="4">
        <f t="shared" si="40"/>
        <v>4.2500000000000079E-4</v>
      </c>
      <c r="B216" s="5">
        <f t="shared" si="30"/>
        <v>18</v>
      </c>
      <c r="C216" s="5">
        <f t="shared" si="31"/>
        <v>5.2523938264533445</v>
      </c>
      <c r="D216" s="5">
        <f t="shared" si="32"/>
        <v>3.7643280553915677</v>
      </c>
      <c r="E216" s="5">
        <f t="shared" si="33"/>
        <v>1.1427826217967683</v>
      </c>
      <c r="F216" s="5">
        <f t="shared" si="41"/>
        <v>1.1616038620824072</v>
      </c>
      <c r="G216" s="5">
        <f t="shared" si="34"/>
        <v>0.4925458044927814</v>
      </c>
      <c r="H216" s="5">
        <f t="shared" si="35"/>
        <v>0.50695698102725517</v>
      </c>
      <c r="J216" s="5">
        <f t="shared" si="42"/>
        <v>1.9025561542872032E-2</v>
      </c>
      <c r="K216" s="5">
        <f t="shared" si="43"/>
        <v>0.75443554423464421</v>
      </c>
      <c r="L216" s="5">
        <f t="shared" si="44"/>
        <v>0.6548998231416332</v>
      </c>
      <c r="M216" s="5">
        <f t="shared" si="51"/>
        <v>0.65464777825322429</v>
      </c>
      <c r="N216" s="5">
        <f t="shared" si="51"/>
        <v>0.65464688106645197</v>
      </c>
      <c r="O216" s="5">
        <f t="shared" si="51"/>
        <v>0.65464688105515201</v>
      </c>
      <c r="P216" s="5">
        <f t="shared" si="51"/>
        <v>0.65464688105515201</v>
      </c>
      <c r="Q216" s="4">
        <f t="shared" si="45"/>
        <v>3.2059189300621227E-3</v>
      </c>
      <c r="R216" s="5">
        <f t="shared" si="36"/>
        <v>3.7643280553915677</v>
      </c>
      <c r="T216" s="4">
        <f t="shared" si="46"/>
        <v>4.2500000000000079E-4</v>
      </c>
      <c r="U216" s="5">
        <f t="shared" si="37"/>
        <v>-1.4880657710617768</v>
      </c>
      <c r="V216" s="5">
        <f t="shared" si="38"/>
        <v>-1.4597994518134843</v>
      </c>
      <c r="W216" s="5">
        <f t="shared" si="47"/>
        <v>-2.8266319248292593E-2</v>
      </c>
      <c r="AC216" s="4">
        <f t="shared" si="48"/>
        <v>4.2500000000000079E-4</v>
      </c>
      <c r="AD216" s="5">
        <f t="shared" si="49"/>
        <v>1.4411176534473769E-2</v>
      </c>
      <c r="AE216" s="5">
        <f t="shared" si="39"/>
        <v>1.413743129781252E-2</v>
      </c>
      <c r="AF216" s="5">
        <f t="shared" si="50"/>
        <v>2.7374523666124848E-4</v>
      </c>
    </row>
    <row r="217" spans="1:32" x14ac:dyDescent="0.25">
      <c r="A217" s="4">
        <f t="shared" si="40"/>
        <v>4.300000000000008E-4</v>
      </c>
      <c r="B217" s="5">
        <f t="shared" si="30"/>
        <v>18</v>
      </c>
      <c r="C217" s="5">
        <f t="shared" si="31"/>
        <v>5.2523938264533445</v>
      </c>
      <c r="D217" s="5">
        <f t="shared" si="32"/>
        <v>3.8583414004000254</v>
      </c>
      <c r="E217" s="5">
        <f t="shared" si="33"/>
        <v>1.1427826217967683</v>
      </c>
      <c r="F217" s="5">
        <f t="shared" si="41"/>
        <v>1.160434512345466</v>
      </c>
      <c r="G217" s="5">
        <f t="shared" si="34"/>
        <v>0.4925458044927814</v>
      </c>
      <c r="H217" s="5">
        <f t="shared" si="35"/>
        <v>0.50604650856168232</v>
      </c>
      <c r="J217" s="5">
        <f t="shared" si="42"/>
        <v>1.7843303152817264E-2</v>
      </c>
      <c r="K217" s="5">
        <f t="shared" si="43"/>
        <v>0.75325328584458939</v>
      </c>
      <c r="L217" s="5">
        <f t="shared" si="44"/>
        <v>0.65464688105515201</v>
      </c>
      <c r="M217" s="5">
        <f t="shared" si="51"/>
        <v>0.65438894166008599</v>
      </c>
      <c r="N217" s="5">
        <f t="shared" si="51"/>
        <v>0.6543880037961064</v>
      </c>
      <c r="O217" s="5">
        <f t="shared" si="51"/>
        <v>0.65438800378378359</v>
      </c>
      <c r="P217" s="5">
        <f t="shared" si="51"/>
        <v>0.65438800378378359</v>
      </c>
      <c r="Q217" s="4">
        <f t="shared" si="45"/>
        <v>3.176253385763426E-3</v>
      </c>
      <c r="R217" s="5">
        <f t="shared" si="36"/>
        <v>3.8583414004000254</v>
      </c>
      <c r="T217" s="4">
        <f t="shared" si="46"/>
        <v>4.300000000000008E-4</v>
      </c>
      <c r="U217" s="5">
        <f t="shared" si="37"/>
        <v>-1.3940524260533191</v>
      </c>
      <c r="V217" s="5">
        <f t="shared" si="38"/>
        <v>-1.3690867469182935</v>
      </c>
      <c r="W217" s="5">
        <f t="shared" si="47"/>
        <v>-2.4965679135025676E-2</v>
      </c>
      <c r="AC217" s="4">
        <f t="shared" si="48"/>
        <v>4.300000000000008E-4</v>
      </c>
      <c r="AD217" s="5">
        <f t="shared" si="49"/>
        <v>1.3500704068900915E-2</v>
      </c>
      <c r="AE217" s="5">
        <f t="shared" si="39"/>
        <v>1.3258923889345322E-2</v>
      </c>
      <c r="AF217" s="5">
        <f t="shared" si="50"/>
        <v>2.4178017955559308E-4</v>
      </c>
    </row>
    <row r="218" spans="1:32" x14ac:dyDescent="0.25">
      <c r="A218" s="4">
        <f t="shared" si="40"/>
        <v>4.3500000000000082E-4</v>
      </c>
      <c r="B218" s="5">
        <f t="shared" si="30"/>
        <v>18</v>
      </c>
      <c r="C218" s="5">
        <f t="shared" si="31"/>
        <v>5.2523938264533445</v>
      </c>
      <c r="D218" s="5">
        <f t="shared" si="32"/>
        <v>3.9535581162302957</v>
      </c>
      <c r="E218" s="5">
        <f t="shared" si="33"/>
        <v>1.1427826217967683</v>
      </c>
      <c r="F218" s="5">
        <f t="shared" si="41"/>
        <v>1.1592477186533214</v>
      </c>
      <c r="G218" s="5">
        <f t="shared" si="34"/>
        <v>0.4925458044927814</v>
      </c>
      <c r="H218" s="5">
        <f t="shared" si="35"/>
        <v>0.50512438204849475</v>
      </c>
      <c r="J218" s="5">
        <f t="shared" si="42"/>
        <v>1.6643435576798746E-2</v>
      </c>
      <c r="K218" s="5">
        <f t="shared" si="43"/>
        <v>0.75205341826857086</v>
      </c>
      <c r="L218" s="5">
        <f t="shared" si="44"/>
        <v>0.65438800378378359</v>
      </c>
      <c r="M218" s="5">
        <f t="shared" si="51"/>
        <v>0.65412431484113076</v>
      </c>
      <c r="N218" s="5">
        <f t="shared" si="51"/>
        <v>0.65412333661820465</v>
      </c>
      <c r="O218" s="5">
        <f t="shared" si="51"/>
        <v>0.65412333660482658</v>
      </c>
      <c r="P218" s="5">
        <f t="shared" si="51"/>
        <v>0.65412333660482658</v>
      </c>
      <c r="Q218" s="4">
        <f t="shared" si="45"/>
        <v>3.1462081224959051E-3</v>
      </c>
      <c r="R218" s="5">
        <f t="shared" si="36"/>
        <v>3.9535581162302957</v>
      </c>
      <c r="T218" s="4">
        <f t="shared" si="46"/>
        <v>4.3500000000000082E-4</v>
      </c>
      <c r="U218" s="5">
        <f t="shared" si="37"/>
        <v>-1.2988357102230488</v>
      </c>
      <c r="V218" s="5">
        <f t="shared" si="38"/>
        <v>-1.2770229186957391</v>
      </c>
      <c r="W218" s="5">
        <f t="shared" si="47"/>
        <v>-2.1812791527309638E-2</v>
      </c>
      <c r="AC218" s="4">
        <f t="shared" si="48"/>
        <v>4.3500000000000082E-4</v>
      </c>
      <c r="AD218" s="5">
        <f t="shared" si="49"/>
        <v>1.2578577555713344E-2</v>
      </c>
      <c r="AE218" s="5">
        <f t="shared" si="39"/>
        <v>1.2367331523768607E-2</v>
      </c>
      <c r="AF218" s="5">
        <f t="shared" si="50"/>
        <v>2.1124603194473679E-4</v>
      </c>
    </row>
    <row r="219" spans="1:32" x14ac:dyDescent="0.25">
      <c r="A219" s="4">
        <f t="shared" si="40"/>
        <v>4.4000000000000083E-4</v>
      </c>
      <c r="B219" s="5">
        <f t="shared" si="30"/>
        <v>18</v>
      </c>
      <c r="C219" s="5">
        <f t="shared" si="31"/>
        <v>5.2523938264533445</v>
      </c>
      <c r="D219" s="5">
        <f t="shared" si="32"/>
        <v>4.0498732072051418</v>
      </c>
      <c r="E219" s="5">
        <f t="shared" si="33"/>
        <v>1.1427826217967683</v>
      </c>
      <c r="F219" s="5">
        <f t="shared" si="41"/>
        <v>1.1580446507138102</v>
      </c>
      <c r="G219" s="5">
        <f t="shared" si="34"/>
        <v>0.4925458044927814</v>
      </c>
      <c r="H219" s="5">
        <f t="shared" si="35"/>
        <v>0.50419161831858117</v>
      </c>
      <c r="J219" s="5">
        <f t="shared" si="42"/>
        <v>1.5427142939252257E-2</v>
      </c>
      <c r="K219" s="5">
        <f t="shared" si="43"/>
        <v>0.75083712563102445</v>
      </c>
      <c r="L219" s="5">
        <f t="shared" si="44"/>
        <v>0.65412333660482658</v>
      </c>
      <c r="M219" s="5">
        <f t="shared" si="51"/>
        <v>0.65385405053984336</v>
      </c>
      <c r="N219" s="5">
        <f t="shared" si="51"/>
        <v>0.65385303240968962</v>
      </c>
      <c r="O219" s="5">
        <f t="shared" si="51"/>
        <v>0.65385303239522896</v>
      </c>
      <c r="P219" s="5">
        <f t="shared" si="51"/>
        <v>0.65385303239522896</v>
      </c>
      <c r="Q219" s="4">
        <f t="shared" si="45"/>
        <v>3.115816271235956E-3</v>
      </c>
      <c r="R219" s="5">
        <f t="shared" si="36"/>
        <v>4.0498732072051418</v>
      </c>
      <c r="T219" s="4">
        <f t="shared" si="46"/>
        <v>4.4000000000000083E-4</v>
      </c>
      <c r="U219" s="5">
        <f t="shared" si="37"/>
        <v>-1.2025206192482027</v>
      </c>
      <c r="V219" s="5">
        <f t="shared" si="38"/>
        <v>-1.1836988230292775</v>
      </c>
      <c r="W219" s="5">
        <f t="shared" si="47"/>
        <v>-1.8821796218925213E-2</v>
      </c>
      <c r="AC219" s="4">
        <f t="shared" si="48"/>
        <v>4.4000000000000083E-4</v>
      </c>
      <c r="AD219" s="5">
        <f t="shared" si="49"/>
        <v>1.1645813825799767E-2</v>
      </c>
      <c r="AE219" s="5">
        <f t="shared" si="39"/>
        <v>1.1463534095103964E-2</v>
      </c>
      <c r="AF219" s="5">
        <f t="shared" si="50"/>
        <v>1.8227973069580294E-4</v>
      </c>
    </row>
    <row r="220" spans="1:32" x14ac:dyDescent="0.25">
      <c r="A220" s="4">
        <f t="shared" si="40"/>
        <v>4.4500000000000084E-4</v>
      </c>
      <c r="B220" s="5">
        <f t="shared" si="30"/>
        <v>18</v>
      </c>
      <c r="C220" s="5">
        <f t="shared" si="31"/>
        <v>5.2523938264533445</v>
      </c>
      <c r="D220" s="5">
        <f t="shared" si="32"/>
        <v>4.1471808273925763</v>
      </c>
      <c r="E220" s="5">
        <f t="shared" si="33"/>
        <v>1.1427826217967683</v>
      </c>
      <c r="F220" s="5">
        <f t="shared" si="41"/>
        <v>1.1568264943275741</v>
      </c>
      <c r="G220" s="5">
        <f t="shared" si="34"/>
        <v>0.4925458044927814</v>
      </c>
      <c r="H220" s="5">
        <f t="shared" si="35"/>
        <v>0.50324924243712399</v>
      </c>
      <c r="J220" s="5">
        <f t="shared" si="42"/>
        <v>1.419562557416628E-2</v>
      </c>
      <c r="K220" s="5">
        <f t="shared" si="43"/>
        <v>0.74960560826593847</v>
      </c>
      <c r="L220" s="5">
        <f t="shared" si="44"/>
        <v>0.65385303239522896</v>
      </c>
      <c r="M220" s="5">
        <f t="shared" si="51"/>
        <v>0.65357830935468297</v>
      </c>
      <c r="N220" s="5">
        <f t="shared" si="51"/>
        <v>0.6535772519060149</v>
      </c>
      <c r="O220" s="5">
        <f t="shared" si="51"/>
        <v>0.65357725189045024</v>
      </c>
      <c r="P220" s="5">
        <f t="shared" si="51"/>
        <v>0.65357725189045024</v>
      </c>
      <c r="Q220" s="4">
        <f t="shared" si="45"/>
        <v>3.0851112312545422E-3</v>
      </c>
      <c r="R220" s="5">
        <f t="shared" si="36"/>
        <v>4.1471808273925763</v>
      </c>
      <c r="T220" s="4">
        <f t="shared" si="46"/>
        <v>4.4500000000000084E-4</v>
      </c>
      <c r="U220" s="5">
        <f t="shared" si="37"/>
        <v>-1.1052129990607682</v>
      </c>
      <c r="V220" s="5">
        <f t="shared" si="38"/>
        <v>-1.089206559534178</v>
      </c>
      <c r="W220" s="5">
        <f t="shared" si="47"/>
        <v>-1.6006439526590199E-2</v>
      </c>
      <c r="AC220" s="4">
        <f t="shared" si="48"/>
        <v>4.4500000000000084E-4</v>
      </c>
      <c r="AD220" s="5">
        <f t="shared" si="49"/>
        <v>1.0703437944342586E-2</v>
      </c>
      <c r="AE220" s="5">
        <f t="shared" si="39"/>
        <v>1.0548423542296707E-2</v>
      </c>
      <c r="AF220" s="5">
        <f t="shared" si="50"/>
        <v>1.5501440204587942E-4</v>
      </c>
    </row>
    <row r="221" spans="1:32" x14ac:dyDescent="0.25">
      <c r="A221" s="4">
        <f t="shared" si="40"/>
        <v>4.5000000000000086E-4</v>
      </c>
      <c r="B221" s="5">
        <f t="shared" si="30"/>
        <v>18</v>
      </c>
      <c r="C221" s="5">
        <f t="shared" si="31"/>
        <v>5.2523938264533445</v>
      </c>
      <c r="D221" s="5">
        <f t="shared" si="32"/>
        <v>4.2453744274420249</v>
      </c>
      <c r="E221" s="5">
        <f t="shared" si="33"/>
        <v>1.1427826217967683</v>
      </c>
      <c r="F221" s="5">
        <f t="shared" si="41"/>
        <v>1.1555944502236417</v>
      </c>
      <c r="G221" s="5">
        <f t="shared" si="34"/>
        <v>0.4925458044927814</v>
      </c>
      <c r="H221" s="5">
        <f t="shared" si="35"/>
        <v>0.50229828628156481</v>
      </c>
      <c r="J221" s="5">
        <f t="shared" si="42"/>
        <v>1.2950098840497229E-2</v>
      </c>
      <c r="K221" s="5">
        <f t="shared" si="43"/>
        <v>0.74836008153226941</v>
      </c>
      <c r="L221" s="5">
        <f t="shared" si="44"/>
        <v>0.65357725189045024</v>
      </c>
      <c r="M221" s="5">
        <f t="shared" si="51"/>
        <v>0.65329725999699173</v>
      </c>
      <c r="N221" s="5">
        <f t="shared" si="51"/>
        <v>0.65329616395876011</v>
      </c>
      <c r="O221" s="5">
        <f t="shared" si="51"/>
        <v>0.65329616394207679</v>
      </c>
      <c r="P221" s="5">
        <f t="shared" si="51"/>
        <v>0.65329616394207679</v>
      </c>
      <c r="Q221" s="4">
        <f t="shared" si="45"/>
        <v>3.0541266237836197E-3</v>
      </c>
      <c r="R221" s="5">
        <f t="shared" si="36"/>
        <v>4.2453744274420249</v>
      </c>
      <c r="T221" s="4">
        <f t="shared" si="46"/>
        <v>4.5000000000000086E-4</v>
      </c>
      <c r="U221" s="5">
        <f t="shared" si="37"/>
        <v>-1.0070193990113196</v>
      </c>
      <c r="V221" s="5">
        <f t="shared" si="38"/>
        <v>-0.99363938066631863</v>
      </c>
      <c r="W221" s="5">
        <f t="shared" si="47"/>
        <v>-1.3380018345001021E-2</v>
      </c>
      <c r="AC221" s="4">
        <f t="shared" si="48"/>
        <v>4.5000000000000086E-4</v>
      </c>
      <c r="AD221" s="5">
        <f t="shared" si="49"/>
        <v>9.752481788783407E-3</v>
      </c>
      <c r="AE221" s="5">
        <f t="shared" si="39"/>
        <v>9.6229029689798001E-3</v>
      </c>
      <c r="AF221" s="5">
        <f t="shared" si="50"/>
        <v>1.2957881980360693E-4</v>
      </c>
    </row>
    <row r="222" spans="1:32" x14ac:dyDescent="0.25">
      <c r="A222" s="4">
        <f t="shared" si="40"/>
        <v>4.5500000000000087E-4</v>
      </c>
      <c r="B222" s="5">
        <f t="shared" si="30"/>
        <v>18</v>
      </c>
      <c r="C222" s="5">
        <f t="shared" si="31"/>
        <v>5.2523938264533445</v>
      </c>
      <c r="D222" s="5">
        <f t="shared" si="32"/>
        <v>4.3443469026616537</v>
      </c>
      <c r="E222" s="5">
        <f t="shared" si="33"/>
        <v>1.1427826217967683</v>
      </c>
      <c r="F222" s="5">
        <f t="shared" si="41"/>
        <v>1.154349732880342</v>
      </c>
      <c r="G222" s="5">
        <f t="shared" si="34"/>
        <v>0.4925458044927814</v>
      </c>
      <c r="H222" s="5">
        <f t="shared" si="35"/>
        <v>0.5013397871075489</v>
      </c>
      <c r="J222" s="5">
        <f t="shared" si="42"/>
        <v>1.1691791922757006E-2</v>
      </c>
      <c r="K222" s="5">
        <f t="shared" si="43"/>
        <v>0.7471017746145292</v>
      </c>
      <c r="L222" s="5">
        <f t="shared" si="44"/>
        <v>0.65329616394207679</v>
      </c>
      <c r="M222" s="5">
        <f t="shared" si="51"/>
        <v>0.65301107954630777</v>
      </c>
      <c r="N222" s="5">
        <f t="shared" si="51"/>
        <v>0.65300994579060267</v>
      </c>
      <c r="O222" s="5">
        <f t="shared" si="51"/>
        <v>0.65300994577279303</v>
      </c>
      <c r="P222" s="5">
        <f t="shared" si="51"/>
        <v>0.65300994577279303</v>
      </c>
      <c r="Q222" s="4">
        <f t="shared" si="45"/>
        <v>3.0228962452909123E-3</v>
      </c>
      <c r="R222" s="5">
        <f t="shared" si="36"/>
        <v>4.3443469026616537</v>
      </c>
      <c r="T222" s="4">
        <f t="shared" si="46"/>
        <v>4.5500000000000087E-4</v>
      </c>
      <c r="U222" s="5">
        <f t="shared" si="37"/>
        <v>-0.90804692379169083</v>
      </c>
      <c r="V222" s="5">
        <f t="shared" si="38"/>
        <v>-0.89709159969327912</v>
      </c>
      <c r="W222" s="5">
        <f t="shared" si="47"/>
        <v>-1.0955324098411712E-2</v>
      </c>
      <c r="AC222" s="4">
        <f t="shared" si="48"/>
        <v>4.5500000000000087E-4</v>
      </c>
      <c r="AD222" s="5">
        <f t="shared" si="49"/>
        <v>8.7939826147674927E-3</v>
      </c>
      <c r="AE222" s="5">
        <f t="shared" si="39"/>
        <v>8.6878857522196765E-3</v>
      </c>
      <c r="AF222" s="5">
        <f t="shared" si="50"/>
        <v>1.0609686254781613E-4</v>
      </c>
    </row>
    <row r="223" spans="1:32" x14ac:dyDescent="0.25">
      <c r="A223" s="4">
        <f t="shared" si="40"/>
        <v>4.6000000000000088E-4</v>
      </c>
      <c r="B223" s="5">
        <f t="shared" si="30"/>
        <v>18</v>
      </c>
      <c r="C223" s="5">
        <f t="shared" si="31"/>
        <v>5.2523938264533445</v>
      </c>
      <c r="D223" s="5">
        <f t="shared" si="32"/>
        <v>4.4439907420602385</v>
      </c>
      <c r="E223" s="5">
        <f t="shared" si="33"/>
        <v>1.1427826217967683</v>
      </c>
      <c r="F223" s="5">
        <f t="shared" si="41"/>
        <v>1.1530935693327171</v>
      </c>
      <c r="G223" s="5">
        <f t="shared" si="34"/>
        <v>0.4925458044927814</v>
      </c>
      <c r="H223" s="5">
        <f t="shared" si="35"/>
        <v>0.50037478610552932</v>
      </c>
      <c r="J223" s="5">
        <f t="shared" si="42"/>
        <v>1.0421946617956151E-2</v>
      </c>
      <c r="K223" s="5">
        <f t="shared" si="43"/>
        <v>0.7458319293097283</v>
      </c>
      <c r="L223" s="5">
        <f t="shared" si="44"/>
        <v>0.65300994577279303</v>
      </c>
      <c r="M223" s="5">
        <f t="shared" si="51"/>
        <v>0.65271995370156377</v>
      </c>
      <c r="N223" s="5">
        <f t="shared" si="51"/>
        <v>0.65271878324612354</v>
      </c>
      <c r="O223" s="5">
        <f t="shared" si="51"/>
        <v>0.65271878322718768</v>
      </c>
      <c r="P223" s="5">
        <f t="shared" si="51"/>
        <v>0.65271878322718768</v>
      </c>
      <c r="Q223" s="4">
        <f t="shared" si="45"/>
        <v>2.9914540204503321E-3</v>
      </c>
      <c r="R223" s="5">
        <f t="shared" si="36"/>
        <v>4.4439907420602385</v>
      </c>
      <c r="T223" s="4">
        <f t="shared" si="46"/>
        <v>4.6000000000000088E-4</v>
      </c>
      <c r="U223" s="5">
        <f t="shared" si="37"/>
        <v>-0.80840308439310604</v>
      </c>
      <c r="V223" s="5">
        <f t="shared" si="38"/>
        <v>-0.79965849761852248</v>
      </c>
      <c r="W223" s="5">
        <f t="shared" si="47"/>
        <v>-8.7445867745835626E-3</v>
      </c>
      <c r="AC223" s="4">
        <f t="shared" si="48"/>
        <v>4.6000000000000088E-4</v>
      </c>
      <c r="AD223" s="5">
        <f t="shared" si="49"/>
        <v>7.8289816127479206E-3</v>
      </c>
      <c r="AE223" s="5">
        <f t="shared" si="39"/>
        <v>7.7442946411232592E-3</v>
      </c>
      <c r="AF223" s="5">
        <f t="shared" si="50"/>
        <v>8.468697162466142E-5</v>
      </c>
    </row>
    <row r="224" spans="1:32" x14ac:dyDescent="0.25">
      <c r="A224" s="4">
        <f t="shared" si="40"/>
        <v>4.6500000000000089E-4</v>
      </c>
      <c r="B224" s="5">
        <f t="shared" si="30"/>
        <v>18</v>
      </c>
      <c r="C224" s="5">
        <f t="shared" si="31"/>
        <v>5.2523938264533445</v>
      </c>
      <c r="D224" s="5">
        <f t="shared" si="32"/>
        <v>4.544198178063855</v>
      </c>
      <c r="E224" s="5">
        <f t="shared" si="33"/>
        <v>1.1427826217967683</v>
      </c>
      <c r="F224" s="5">
        <f t="shared" si="41"/>
        <v>1.1518271979675727</v>
      </c>
      <c r="G224" s="5">
        <f t="shared" si="34"/>
        <v>0.4925458044927814</v>
      </c>
      <c r="H224" s="5">
        <f t="shared" si="35"/>
        <v>0.49940432695083437</v>
      </c>
      <c r="J224" s="5">
        <f t="shared" si="42"/>
        <v>9.1418161101002524E-3</v>
      </c>
      <c r="K224" s="5">
        <f t="shared" si="43"/>
        <v>0.74455179880187239</v>
      </c>
      <c r="L224" s="5">
        <f t="shared" si="44"/>
        <v>0.65271878322718768</v>
      </c>
      <c r="M224" s="5">
        <f t="shared" si="51"/>
        <v>0.65242407702651806</v>
      </c>
      <c r="N224" s="5">
        <f t="shared" si="51"/>
        <v>0.65242287103679208</v>
      </c>
      <c r="O224" s="5">
        <f t="shared" si="51"/>
        <v>0.65242287101673835</v>
      </c>
      <c r="P224" s="5">
        <f t="shared" si="51"/>
        <v>0.65242287101673835</v>
      </c>
      <c r="Q224" s="4">
        <f t="shared" si="45"/>
        <v>2.9598339548994605E-3</v>
      </c>
      <c r="R224" s="5">
        <f t="shared" si="36"/>
        <v>4.544198178063855</v>
      </c>
      <c r="T224" s="4">
        <f t="shared" si="46"/>
        <v>4.6500000000000089E-4</v>
      </c>
      <c r="U224" s="5">
        <f t="shared" si="37"/>
        <v>-0.70819564838948956</v>
      </c>
      <c r="V224" s="5">
        <f t="shared" si="38"/>
        <v>-0.70143622915055792</v>
      </c>
      <c r="W224" s="5">
        <f t="shared" si="47"/>
        <v>-6.759419238931641E-3</v>
      </c>
      <c r="AC224" s="4">
        <f t="shared" si="48"/>
        <v>4.6500000000000089E-4</v>
      </c>
      <c r="AD224" s="5">
        <f t="shared" si="49"/>
        <v>6.8585224580529625E-3</v>
      </c>
      <c r="AE224" s="5">
        <f t="shared" si="39"/>
        <v>6.7930608461960881E-3</v>
      </c>
      <c r="AF224" s="5">
        <f t="shared" si="50"/>
        <v>6.5461611856874359E-5</v>
      </c>
    </row>
    <row r="225" spans="1:32" x14ac:dyDescent="0.25">
      <c r="A225" s="4">
        <f t="shared" si="40"/>
        <v>4.7000000000000091E-4</v>
      </c>
      <c r="B225" s="5">
        <f t="shared" si="30"/>
        <v>18</v>
      </c>
      <c r="C225" s="5">
        <f t="shared" si="31"/>
        <v>5.2523938264533445</v>
      </c>
      <c r="D225" s="5">
        <f t="shared" si="32"/>
        <v>4.6448613366022968</v>
      </c>
      <c r="E225" s="5">
        <f t="shared" si="33"/>
        <v>1.1427826217967683</v>
      </c>
      <c r="F225" s="5">
        <f t="shared" si="41"/>
        <v>1.1505518673073456</v>
      </c>
      <c r="G225" s="5">
        <f t="shared" si="34"/>
        <v>0.4925458044927814</v>
      </c>
      <c r="H225" s="5">
        <f t="shared" si="35"/>
        <v>0.49842945435015612</v>
      </c>
      <c r="J225" s="5">
        <f t="shared" si="42"/>
        <v>7.8526637334485026E-3</v>
      </c>
      <c r="K225" s="5">
        <f t="shared" si="43"/>
        <v>0.74326264642522066</v>
      </c>
      <c r="L225" s="5">
        <f t="shared" si="44"/>
        <v>0.65242287101673835</v>
      </c>
      <c r="M225" s="5">
        <f t="shared" si="51"/>
        <v>0.65212365318763399</v>
      </c>
      <c r="N225" s="5">
        <f t="shared" si="51"/>
        <v>0.65212241297834428</v>
      </c>
      <c r="O225" s="5">
        <f t="shared" si="51"/>
        <v>0.65212241295718965</v>
      </c>
      <c r="P225" s="5">
        <f t="shared" si="51"/>
        <v>0.65212241295718953</v>
      </c>
      <c r="Q225" s="4">
        <f t="shared" si="45"/>
        <v>2.9280700878803658E-3</v>
      </c>
      <c r="R225" s="5">
        <f t="shared" si="36"/>
        <v>4.6448613366022968</v>
      </c>
      <c r="T225" s="4">
        <f t="shared" si="46"/>
        <v>4.7000000000000091E-4</v>
      </c>
      <c r="U225" s="5">
        <f t="shared" si="37"/>
        <v>-0.60753248985104769</v>
      </c>
      <c r="V225" s="5">
        <f t="shared" si="38"/>
        <v>-0.6025217278098427</v>
      </c>
      <c r="W225" s="5">
        <f t="shared" si="47"/>
        <v>-5.0107620412049858E-3</v>
      </c>
      <c r="AC225" s="4">
        <f t="shared" si="48"/>
        <v>4.7000000000000091E-4</v>
      </c>
      <c r="AD225" s="5">
        <f t="shared" si="49"/>
        <v>5.8836498573747176E-3</v>
      </c>
      <c r="AE225" s="5">
        <f t="shared" si="39"/>
        <v>5.8351231203498831E-3</v>
      </c>
      <c r="AF225" s="5">
        <f t="shared" si="50"/>
        <v>4.8526737024834517E-5</v>
      </c>
    </row>
    <row r="226" spans="1:32" x14ac:dyDescent="0.25">
      <c r="A226" s="4">
        <f t="shared" si="40"/>
        <v>4.7500000000000092E-4</v>
      </c>
      <c r="B226" s="5">
        <f t="shared" si="30"/>
        <v>18</v>
      </c>
      <c r="C226" s="5">
        <f t="shared" si="31"/>
        <v>5.2523938264533445</v>
      </c>
      <c r="D226" s="5">
        <f t="shared" si="32"/>
        <v>4.745872387244761</v>
      </c>
      <c r="E226" s="5">
        <f t="shared" si="33"/>
        <v>1.1427826217967683</v>
      </c>
      <c r="F226" s="5">
        <f t="shared" si="41"/>
        <v>1.1492688347839619</v>
      </c>
      <c r="G226" s="5">
        <f t="shared" si="34"/>
        <v>0.4925458044927814</v>
      </c>
      <c r="H226" s="5">
        <f t="shared" si="35"/>
        <v>0.49745121258756081</v>
      </c>
      <c r="J226" s="5">
        <f t="shared" si="42"/>
        <v>6.5557617257554213E-3</v>
      </c>
      <c r="K226" s="5">
        <f t="shared" si="43"/>
        <v>0.74196574441752761</v>
      </c>
      <c r="L226" s="5">
        <f t="shared" si="44"/>
        <v>0.65212241295718953</v>
      </c>
      <c r="M226" s="5">
        <f t="shared" si="51"/>
        <v>0.65181889518248837</v>
      </c>
      <c r="N226" s="5">
        <f t="shared" si="51"/>
        <v>0.6518176222186306</v>
      </c>
      <c r="O226" s="5">
        <f t="shared" si="51"/>
        <v>0.65181762219640105</v>
      </c>
      <c r="P226" s="5">
        <f t="shared" si="51"/>
        <v>0.65181762219640105</v>
      </c>
      <c r="Q226" s="4">
        <f t="shared" si="45"/>
        <v>2.896196444864873E-3</v>
      </c>
      <c r="R226" s="5">
        <f t="shared" si="36"/>
        <v>4.745872387244761</v>
      </c>
      <c r="T226" s="4">
        <f t="shared" si="46"/>
        <v>4.7500000000000092E-4</v>
      </c>
      <c r="U226" s="5">
        <f t="shared" si="37"/>
        <v>-0.5065214392085835</v>
      </c>
      <c r="V226" s="5">
        <f t="shared" si="38"/>
        <v>-0.50301261026710897</v>
      </c>
      <c r="W226" s="5">
        <f t="shared" si="47"/>
        <v>-3.5088289414745288E-3</v>
      </c>
      <c r="AC226" s="4">
        <f t="shared" si="48"/>
        <v>4.7500000000000092E-4</v>
      </c>
      <c r="AD226" s="5">
        <f t="shared" si="49"/>
        <v>4.9054080947794065E-3</v>
      </c>
      <c r="AE226" s="5">
        <f t="shared" si="39"/>
        <v>4.8714268324668445E-3</v>
      </c>
      <c r="AF226" s="5">
        <f t="shared" si="50"/>
        <v>3.3981262312562065E-5</v>
      </c>
    </row>
    <row r="227" spans="1:32" x14ac:dyDescent="0.25">
      <c r="A227" s="4">
        <f t="shared" si="40"/>
        <v>4.8000000000000093E-4</v>
      </c>
      <c r="B227" s="5">
        <f t="shared" si="30"/>
        <v>18</v>
      </c>
      <c r="C227" s="5">
        <f t="shared" si="31"/>
        <v>5.2523938264533445</v>
      </c>
      <c r="D227" s="5">
        <f t="shared" si="32"/>
        <v>4.8471236930512358</v>
      </c>
      <c r="E227" s="5">
        <f t="shared" si="33"/>
        <v>1.1427826217967683</v>
      </c>
      <c r="F227" s="5">
        <f t="shared" si="41"/>
        <v>1.1479793655038613</v>
      </c>
      <c r="G227" s="5">
        <f t="shared" si="34"/>
        <v>0.4925458044927814</v>
      </c>
      <c r="H227" s="5">
        <f t="shared" si="35"/>
        <v>0.49647064407325248</v>
      </c>
      <c r="J227" s="5">
        <f t="shared" si="42"/>
        <v>5.2523899727257416E-3</v>
      </c>
      <c r="K227" s="5">
        <f t="shared" si="43"/>
        <v>0.74066237266449786</v>
      </c>
      <c r="L227" s="5">
        <f t="shared" si="44"/>
        <v>0.65181762219640105</v>
      </c>
      <c r="M227" s="5">
        <f t="shared" si="51"/>
        <v>0.65151002555665094</v>
      </c>
      <c r="N227" s="5">
        <f t="shared" si="51"/>
        <v>0.65150872145387773</v>
      </c>
      <c r="O227" s="5">
        <f t="shared" si="51"/>
        <v>0.65150872143060856</v>
      </c>
      <c r="P227" s="5">
        <f t="shared" si="51"/>
        <v>0.65150872143060867</v>
      </c>
      <c r="Q227" s="4">
        <f t="shared" si="45"/>
        <v>2.8642469902695417E-3</v>
      </c>
      <c r="R227" s="5">
        <f t="shared" si="36"/>
        <v>4.8471236930512358</v>
      </c>
      <c r="T227" s="4">
        <f t="shared" si="46"/>
        <v>4.8000000000000093E-4</v>
      </c>
      <c r="U227" s="5">
        <f t="shared" si="37"/>
        <v>-0.40527013340210871</v>
      </c>
      <c r="V227" s="5">
        <f t="shared" si="38"/>
        <v>-0.40300708000749136</v>
      </c>
      <c r="W227" s="5">
        <f t="shared" si="47"/>
        <v>-2.2630533946173537E-3</v>
      </c>
      <c r="AC227" s="4">
        <f t="shared" si="48"/>
        <v>4.8000000000000093E-4</v>
      </c>
      <c r="AD227" s="5">
        <f t="shared" si="49"/>
        <v>3.9248395804710734E-3</v>
      </c>
      <c r="AE227" s="5">
        <f t="shared" si="39"/>
        <v>3.9029230344346639E-3</v>
      </c>
      <c r="AF227" s="5">
        <f t="shared" si="50"/>
        <v>2.1916546036409527E-5</v>
      </c>
    </row>
    <row r="228" spans="1:32" x14ac:dyDescent="0.25">
      <c r="A228" s="4">
        <f t="shared" si="40"/>
        <v>4.8500000000000095E-4</v>
      </c>
      <c r="B228" s="5">
        <f t="shared" si="30"/>
        <v>18</v>
      </c>
      <c r="C228" s="5">
        <f t="shared" si="31"/>
        <v>5.2523938264533445</v>
      </c>
      <c r="D228" s="5">
        <f t="shared" si="32"/>
        <v>4.9485079597885395</v>
      </c>
      <c r="E228" s="5">
        <f t="shared" si="33"/>
        <v>1.1427826217967683</v>
      </c>
      <c r="F228" s="5">
        <f t="shared" si="41"/>
        <v>1.1466847310053998</v>
      </c>
      <c r="G228" s="5">
        <f t="shared" si="34"/>
        <v>0.4925458044927814</v>
      </c>
      <c r="H228" s="5">
        <f t="shared" si="35"/>
        <v>0.49548878789849016</v>
      </c>
      <c r="J228" s="5">
        <f t="shared" si="42"/>
        <v>3.9438347449216897E-3</v>
      </c>
      <c r="K228" s="5">
        <f t="shared" si="43"/>
        <v>0.73935381743669382</v>
      </c>
      <c r="L228" s="5">
        <f t="shared" si="44"/>
        <v>0.65150872143060867</v>
      </c>
      <c r="M228" s="5">
        <f t="shared" si="51"/>
        <v>0.65119727660684901</v>
      </c>
      <c r="N228" s="5">
        <f t="shared" si="51"/>
        <v>0.65119594313117357</v>
      </c>
      <c r="O228" s="5">
        <f t="shared" si="51"/>
        <v>0.65119594310690954</v>
      </c>
      <c r="P228" s="5">
        <f t="shared" si="51"/>
        <v>0.65119594310690954</v>
      </c>
      <c r="Q228" s="4">
        <f t="shared" si="45"/>
        <v>2.8322555803711293E-3</v>
      </c>
      <c r="R228" s="5">
        <f t="shared" si="36"/>
        <v>4.9485079597885395</v>
      </c>
      <c r="T228" s="4">
        <f t="shared" si="46"/>
        <v>4.8500000000000095E-4</v>
      </c>
      <c r="U228" s="5">
        <f t="shared" si="37"/>
        <v>-0.30388586666480499</v>
      </c>
      <c r="V228" s="5">
        <f t="shared" si="38"/>
        <v>-0.30260383041553934</v>
      </c>
      <c r="W228" s="5">
        <f t="shared" si="47"/>
        <v>-1.2820362492656501E-3</v>
      </c>
      <c r="AC228" s="4">
        <f t="shared" si="48"/>
        <v>4.8500000000000095E-4</v>
      </c>
      <c r="AD228" s="5">
        <f t="shared" si="49"/>
        <v>2.9429834057087545E-3</v>
      </c>
      <c r="AE228" s="5">
        <f t="shared" si="39"/>
        <v>2.9305675225730905E-3</v>
      </c>
      <c r="AF228" s="5">
        <f t="shared" si="50"/>
        <v>1.2415883135663986E-5</v>
      </c>
    </row>
    <row r="229" spans="1:32" x14ac:dyDescent="0.25">
      <c r="A229" s="4">
        <f t="shared" si="40"/>
        <v>4.9000000000000096E-4</v>
      </c>
      <c r="B229" s="5">
        <f t="shared" si="30"/>
        <v>18</v>
      </c>
      <c r="C229" s="5">
        <f t="shared" si="31"/>
        <v>5.2523938264533445</v>
      </c>
      <c r="D229" s="5">
        <f t="shared" si="32"/>
        <v>5.0499183841496755</v>
      </c>
      <c r="E229" s="5">
        <f t="shared" si="33"/>
        <v>1.1427826217967683</v>
      </c>
      <c r="F229" s="5">
        <f t="shared" si="41"/>
        <v>1.1453862080098052</v>
      </c>
      <c r="G229" s="5">
        <f t="shared" si="34"/>
        <v>0.4925458044927814</v>
      </c>
      <c r="H229" s="5">
        <f t="shared" si="35"/>
        <v>0.494506678400157</v>
      </c>
      <c r="J229" s="5">
        <f t="shared" si="42"/>
        <v>2.6313874283693571E-3</v>
      </c>
      <c r="K229" s="5">
        <f t="shared" si="43"/>
        <v>0.73804137012014148</v>
      </c>
      <c r="L229" s="5">
        <f t="shared" si="44"/>
        <v>0.65119594310690954</v>
      </c>
      <c r="M229" s="5">
        <f t="shared" si="51"/>
        <v>0.65088089056809106</v>
      </c>
      <c r="N229" s="5">
        <f t="shared" si="51"/>
        <v>0.65087952963485252</v>
      </c>
      <c r="O229" s="5">
        <f t="shared" si="51"/>
        <v>0.65087952960964812</v>
      </c>
      <c r="P229" s="5">
        <f t="shared" si="51"/>
        <v>0.65087952960964812</v>
      </c>
      <c r="Q229" s="4">
        <f t="shared" si="45"/>
        <v>2.8002559165365504E-3</v>
      </c>
      <c r="R229" s="5">
        <f t="shared" si="36"/>
        <v>5.0499183841496755</v>
      </c>
      <c r="T229" s="4">
        <f t="shared" si="46"/>
        <v>4.9000000000000096E-4</v>
      </c>
      <c r="U229" s="5">
        <f t="shared" si="37"/>
        <v>-0.20247544230366898</v>
      </c>
      <c r="V229" s="5">
        <f t="shared" si="38"/>
        <v>-0.20190194737677178</v>
      </c>
      <c r="W229" s="5">
        <f t="shared" si="47"/>
        <v>-5.734949268972056E-4</v>
      </c>
      <c r="AC229" s="4">
        <f t="shared" si="48"/>
        <v>4.9000000000000096E-4</v>
      </c>
      <c r="AD229" s="5">
        <f t="shared" si="49"/>
        <v>1.9608739073755932E-3</v>
      </c>
      <c r="AE229" s="5">
        <f t="shared" si="39"/>
        <v>1.9553198943784559E-3</v>
      </c>
      <c r="AF229" s="5">
        <f t="shared" si="50"/>
        <v>5.554012997137283E-6</v>
      </c>
    </row>
    <row r="230" spans="1:32" x14ac:dyDescent="0.25">
      <c r="A230" s="4">
        <f t="shared" si="40"/>
        <v>4.9500000000000097E-4</v>
      </c>
      <c r="B230" s="5">
        <f t="shared" si="30"/>
        <v>18</v>
      </c>
      <c r="C230" s="5">
        <f t="shared" si="31"/>
        <v>5.2523938264533445</v>
      </c>
      <c r="D230" s="5">
        <f t="shared" si="32"/>
        <v>5.1512488005989816</v>
      </c>
      <c r="E230" s="5">
        <f t="shared" si="33"/>
        <v>1.1427826217967683</v>
      </c>
      <c r="F230" s="5">
        <f t="shared" si="41"/>
        <v>1.1440850771668949</v>
      </c>
      <c r="G230" s="5">
        <f t="shared" si="34"/>
        <v>0.4925458044927814</v>
      </c>
      <c r="H230" s="5">
        <f t="shared" si="35"/>
        <v>0.49352534373863816</v>
      </c>
      <c r="J230" s="5">
        <f t="shared" si="42"/>
        <v>1.3163432501164601E-3</v>
      </c>
      <c r="K230" s="5">
        <f t="shared" si="43"/>
        <v>0.73672632594188858</v>
      </c>
      <c r="L230" s="5">
        <f t="shared" si="44"/>
        <v>0.65087952960964812</v>
      </c>
      <c r="M230" s="5">
        <f t="shared" si="51"/>
        <v>0.65056111978230835</v>
      </c>
      <c r="N230" s="5">
        <f t="shared" si="51"/>
        <v>0.6505597334543376</v>
      </c>
      <c r="O230" s="5">
        <f t="shared" si="51"/>
        <v>0.65055973342825679</v>
      </c>
      <c r="P230" s="5">
        <f t="shared" si="51"/>
        <v>0.65055973342825679</v>
      </c>
      <c r="Q230" s="4">
        <f t="shared" si="45"/>
        <v>2.7682814988864617E-3</v>
      </c>
      <c r="R230" s="5">
        <f t="shared" si="36"/>
        <v>5.1512488005989816</v>
      </c>
      <c r="T230" s="4">
        <f t="shared" si="46"/>
        <v>4.9500000000000097E-4</v>
      </c>
      <c r="U230" s="5">
        <f t="shared" si="37"/>
        <v>-0.10114502585436291</v>
      </c>
      <c r="V230" s="5">
        <f t="shared" si="38"/>
        <v>-0.10100081149185945</v>
      </c>
      <c r="W230" s="5">
        <f t="shared" si="47"/>
        <v>-1.4421436250346142E-4</v>
      </c>
      <c r="AC230" s="4">
        <f t="shared" si="48"/>
        <v>4.9500000000000097E-4</v>
      </c>
      <c r="AD230" s="5">
        <f t="shared" si="49"/>
        <v>9.7953924585675312E-4</v>
      </c>
      <c r="AE230" s="5">
        <f t="shared" si="39"/>
        <v>9.7814260151668779E-4</v>
      </c>
      <c r="AF230" s="5">
        <f t="shared" si="50"/>
        <v>1.3966443400653238E-6</v>
      </c>
    </row>
    <row r="231" spans="1:32" x14ac:dyDescent="0.25">
      <c r="A231" s="4">
        <f t="shared" si="40"/>
        <v>5.0000000000000099E-4</v>
      </c>
      <c r="B231" s="5">
        <f t="shared" si="30"/>
        <v>18</v>
      </c>
      <c r="C231" s="5">
        <f t="shared" si="31"/>
        <v>5.2523938264533445</v>
      </c>
      <c r="D231" s="5">
        <f t="shared" si="32"/>
        <v>5.2523938264533765</v>
      </c>
      <c r="E231" s="5">
        <f t="shared" si="33"/>
        <v>1.1427826217967683</v>
      </c>
      <c r="F231" s="5">
        <f t="shared" si="41"/>
        <v>1.1427826217967678</v>
      </c>
      <c r="G231" s="5">
        <f t="shared" si="34"/>
        <v>0.4925458044927814</v>
      </c>
      <c r="H231" s="5">
        <f t="shared" si="35"/>
        <v>0.49254580449278107</v>
      </c>
      <c r="J231" s="5">
        <f t="shared" si="42"/>
        <v>-2.5541446049886871E-16</v>
      </c>
      <c r="K231" s="5">
        <f t="shared" si="43"/>
        <v>0.73540998269177194</v>
      </c>
      <c r="L231" s="5">
        <f t="shared" si="44"/>
        <v>0.65055973342825679</v>
      </c>
      <c r="M231" s="5">
        <f t="shared" ref="M231:P250" si="52">L231-($B$65*(EXP(L231/$B$64)-1)-$K231/$B$122+L231/$B$122)/($B$66*EXP(L231/$B$64)+$B$123)</f>
        <v>0.65023822684594346</v>
      </c>
      <c r="N231" s="5">
        <f t="shared" si="52"/>
        <v>0.65023681733087091</v>
      </c>
      <c r="O231" s="5">
        <f t="shared" si="52"/>
        <v>0.65023681730398697</v>
      </c>
      <c r="P231" s="5">
        <f t="shared" si="52"/>
        <v>0.65023681730398686</v>
      </c>
      <c r="Q231" s="4">
        <f t="shared" si="45"/>
        <v>2.7363655805154419E-3</v>
      </c>
      <c r="R231" s="5">
        <f t="shared" si="36"/>
        <v>5.2523938264533765</v>
      </c>
      <c r="T231" s="4">
        <f t="shared" si="46"/>
        <v>5.0000000000000099E-4</v>
      </c>
      <c r="U231" s="5">
        <f t="shared" si="37"/>
        <v>3.1974423109204508E-14</v>
      </c>
      <c r="V231" s="5">
        <f t="shared" si="38"/>
        <v>1.9597523499177657E-14</v>
      </c>
      <c r="W231" s="5">
        <f t="shared" si="47"/>
        <v>1.2376899610026851E-14</v>
      </c>
      <c r="AC231" s="4">
        <f t="shared" si="48"/>
        <v>5.0000000000000099E-4</v>
      </c>
      <c r="AD231" s="5">
        <f t="shared" si="49"/>
        <v>0</v>
      </c>
      <c r="AE231" s="5">
        <f t="shared" si="39"/>
        <v>-1.8979226340488433E-16</v>
      </c>
      <c r="AF231" s="5">
        <f t="shared" si="50"/>
        <v>1.8979226340488433E-16</v>
      </c>
    </row>
    <row r="232" spans="1:32" x14ac:dyDescent="0.25">
      <c r="A232" s="4">
        <f t="shared" si="40"/>
        <v>5.05000000000001E-4</v>
      </c>
      <c r="B232" s="5">
        <f t="shared" si="30"/>
        <v>18</v>
      </c>
      <c r="C232" s="5">
        <f t="shared" si="31"/>
        <v>5.2523938264533445</v>
      </c>
      <c r="D232" s="5">
        <f t="shared" si="32"/>
        <v>5.3532490047999808</v>
      </c>
      <c r="E232" s="5">
        <f t="shared" si="33"/>
        <v>1.1427826217967683</v>
      </c>
      <c r="F232" s="5">
        <f t="shared" si="41"/>
        <v>1.1414801266286643</v>
      </c>
      <c r="G232" s="5">
        <f t="shared" si="34"/>
        <v>0.4925458044927814</v>
      </c>
      <c r="H232" s="5">
        <f t="shared" si="35"/>
        <v>0.49156907227580943</v>
      </c>
      <c r="J232" s="5">
        <f t="shared" si="42"/>
        <v>-1.3163432501169519E-3</v>
      </c>
      <c r="K232" s="5">
        <f t="shared" si="43"/>
        <v>0.73409363944165518</v>
      </c>
      <c r="L232" s="5">
        <f t="shared" si="44"/>
        <v>0.65023681730398686</v>
      </c>
      <c r="M232" s="5">
        <f t="shared" si="52"/>
        <v>0.64991248473381025</v>
      </c>
      <c r="N232" s="5">
        <f t="shared" si="52"/>
        <v>0.6499110543804596</v>
      </c>
      <c r="O232" s="5">
        <f t="shared" si="52"/>
        <v>0.64991105435285479</v>
      </c>
      <c r="P232" s="5">
        <f t="shared" si="52"/>
        <v>0.64991105435285479</v>
      </c>
      <c r="Q232" s="4">
        <f t="shared" si="45"/>
        <v>2.704541122394895E-3</v>
      </c>
      <c r="R232" s="5">
        <f t="shared" si="36"/>
        <v>5.3532490047999808</v>
      </c>
      <c r="T232" s="4">
        <f t="shared" si="46"/>
        <v>5.05000000000001E-4</v>
      </c>
      <c r="U232" s="5">
        <f t="shared" si="37"/>
        <v>0.10085517834663627</v>
      </c>
      <c r="V232" s="5">
        <f t="shared" si="38"/>
        <v>0.10100081149189719</v>
      </c>
      <c r="W232" s="5">
        <f t="shared" si="47"/>
        <v>-1.4563314526092053E-4</v>
      </c>
      <c r="AC232" s="4">
        <f t="shared" si="48"/>
        <v>5.05000000000001E-4</v>
      </c>
      <c r="AD232" s="5">
        <f t="shared" si="49"/>
        <v>-9.767322169719761E-4</v>
      </c>
      <c r="AE232" s="5">
        <f t="shared" si="39"/>
        <v>-9.7814260151705317E-4</v>
      </c>
      <c r="AF232" s="5">
        <f t="shared" si="50"/>
        <v>1.4103845450770709E-6</v>
      </c>
    </row>
    <row r="233" spans="1:32" x14ac:dyDescent="0.25">
      <c r="A233" s="4">
        <f t="shared" si="40"/>
        <v>5.1000000000000101E-4</v>
      </c>
      <c r="B233" s="5">
        <f t="shared" si="30"/>
        <v>18</v>
      </c>
      <c r="C233" s="5">
        <f t="shared" si="31"/>
        <v>5.2523938264533445</v>
      </c>
      <c r="D233" s="5">
        <f t="shared" si="32"/>
        <v>5.4537109448384857</v>
      </c>
      <c r="E233" s="5">
        <f t="shared" si="33"/>
        <v>1.1427826217967683</v>
      </c>
      <c r="F233" s="5">
        <f t="shared" si="41"/>
        <v>1.1401788765382077</v>
      </c>
      <c r="G233" s="5">
        <f t="shared" si="34"/>
        <v>0.4925458044927814</v>
      </c>
      <c r="H233" s="5">
        <f t="shared" si="35"/>
        <v>0.49059614837617721</v>
      </c>
      <c r="J233" s="5">
        <f t="shared" si="42"/>
        <v>-2.6313874283698485E-3</v>
      </c>
      <c r="K233" s="5">
        <f t="shared" si="43"/>
        <v>0.73277859526340228</v>
      </c>
      <c r="L233" s="5">
        <f t="shared" si="44"/>
        <v>0.64991105435285479</v>
      </c>
      <c r="M233" s="5">
        <f t="shared" si="52"/>
        <v>0.64958417689645254</v>
      </c>
      <c r="N233" s="5">
        <f t="shared" si="52"/>
        <v>0.64958272819026486</v>
      </c>
      <c r="O233" s="5">
        <f t="shared" si="52"/>
        <v>0.64958272816203044</v>
      </c>
      <c r="P233" s="5">
        <f t="shared" si="52"/>
        <v>0.64958272816203044</v>
      </c>
      <c r="Q233" s="4">
        <f t="shared" si="45"/>
        <v>2.6728407490885604E-3</v>
      </c>
      <c r="R233" s="5">
        <f t="shared" si="36"/>
        <v>5.4537109448384857</v>
      </c>
      <c r="T233" s="4">
        <f t="shared" si="46"/>
        <v>5.1000000000000101E-4</v>
      </c>
      <c r="U233" s="5">
        <f t="shared" si="37"/>
        <v>0.20131711838514121</v>
      </c>
      <c r="V233" s="5">
        <f t="shared" si="38"/>
        <v>0.20190194737680947</v>
      </c>
      <c r="W233" s="5">
        <f t="shared" si="47"/>
        <v>-5.8482899166825697E-4</v>
      </c>
      <c r="AC233" s="4">
        <f t="shared" si="48"/>
        <v>5.1000000000000101E-4</v>
      </c>
      <c r="AD233" s="5">
        <f t="shared" si="49"/>
        <v>-1.9496561166041926E-3</v>
      </c>
      <c r="AE233" s="5">
        <f t="shared" si="39"/>
        <v>-1.9553198943788211E-3</v>
      </c>
      <c r="AF233" s="5">
        <f t="shared" si="50"/>
        <v>5.6637777746284916E-6</v>
      </c>
    </row>
    <row r="234" spans="1:32" x14ac:dyDescent="0.25">
      <c r="A234" s="4">
        <f t="shared" si="40"/>
        <v>5.1500000000000103E-4</v>
      </c>
      <c r="B234" s="5">
        <f t="shared" si="30"/>
        <v>18</v>
      </c>
      <c r="C234" s="5">
        <f t="shared" si="31"/>
        <v>5.2523938264533445</v>
      </c>
      <c r="D234" s="5">
        <f t="shared" si="32"/>
        <v>5.553677459228993</v>
      </c>
      <c r="E234" s="5">
        <f t="shared" si="33"/>
        <v>1.1427826217967683</v>
      </c>
      <c r="F234" s="5">
        <f t="shared" si="41"/>
        <v>1.1388801552842385</v>
      </c>
      <c r="G234" s="5">
        <f t="shared" si="34"/>
        <v>0.4925458044927814</v>
      </c>
      <c r="H234" s="5">
        <f t="shared" si="35"/>
        <v>0.4896280224274232</v>
      </c>
      <c r="J234" s="5">
        <f t="shared" si="42"/>
        <v>-3.9438347449221789E-3</v>
      </c>
      <c r="K234" s="5">
        <f t="shared" si="43"/>
        <v>0.73146614794684994</v>
      </c>
      <c r="L234" s="5">
        <f t="shared" si="44"/>
        <v>0.64958272816203044</v>
      </c>
      <c r="M234" s="5">
        <f t="shared" si="52"/>
        <v>0.64925359732813959</v>
      </c>
      <c r="N234" s="5">
        <f t="shared" si="52"/>
        <v>0.64925213288558037</v>
      </c>
      <c r="O234" s="5">
        <f t="shared" si="52"/>
        <v>0.64925213285681527</v>
      </c>
      <c r="P234" s="5">
        <f t="shared" si="52"/>
        <v>0.64925213285681527</v>
      </c>
      <c r="Q234" s="4">
        <f t="shared" si="45"/>
        <v>2.6412967054129407E-3</v>
      </c>
      <c r="R234" s="5">
        <f t="shared" si="36"/>
        <v>5.553677459228993</v>
      </c>
      <c r="T234" s="4">
        <f t="shared" si="46"/>
        <v>5.1500000000000103E-4</v>
      </c>
      <c r="U234" s="5">
        <f t="shared" si="37"/>
        <v>0.30128363277564851</v>
      </c>
      <c r="V234" s="5">
        <f t="shared" si="38"/>
        <v>0.30260383041557692</v>
      </c>
      <c r="W234" s="5">
        <f t="shared" si="47"/>
        <v>-1.320197639928411E-3</v>
      </c>
      <c r="AC234" s="4">
        <f t="shared" si="48"/>
        <v>5.1500000000000103E-4</v>
      </c>
      <c r="AD234" s="5">
        <f t="shared" si="49"/>
        <v>-2.9177820653581987E-3</v>
      </c>
      <c r="AE234" s="5">
        <f t="shared" si="39"/>
        <v>-2.9305675225734544E-3</v>
      </c>
      <c r="AF234" s="5">
        <f t="shared" si="50"/>
        <v>1.278545721525564E-5</v>
      </c>
    </row>
    <row r="235" spans="1:32" x14ac:dyDescent="0.25">
      <c r="A235" s="4">
        <f t="shared" si="40"/>
        <v>5.2000000000000104E-4</v>
      </c>
      <c r="B235" s="5">
        <f t="shared" si="30"/>
        <v>18</v>
      </c>
      <c r="C235" s="5">
        <f t="shared" si="31"/>
        <v>5.2523938264533445</v>
      </c>
      <c r="D235" s="5">
        <f t="shared" si="32"/>
        <v>5.6530476980191544</v>
      </c>
      <c r="E235" s="5">
        <f t="shared" si="33"/>
        <v>1.1427826217967683</v>
      </c>
      <c r="F235" s="5">
        <f t="shared" si="41"/>
        <v>1.13758524424644</v>
      </c>
      <c r="G235" s="5">
        <f t="shared" si="34"/>
        <v>0.4925458044927814</v>
      </c>
      <c r="H235" s="5">
        <f t="shared" si="35"/>
        <v>0.48866567111115305</v>
      </c>
      <c r="J235" s="5">
        <f t="shared" si="42"/>
        <v>-5.25238997272623E-3</v>
      </c>
      <c r="K235" s="5">
        <f t="shared" si="43"/>
        <v>0.7301575927190459</v>
      </c>
      <c r="L235" s="5">
        <f t="shared" si="44"/>
        <v>0.64925213285681527</v>
      </c>
      <c r="M235" s="5">
        <f t="shared" si="52"/>
        <v>0.64892105060257421</v>
      </c>
      <c r="N235" s="5">
        <f t="shared" si="52"/>
        <v>0.64891957316447613</v>
      </c>
      <c r="O235" s="5">
        <f t="shared" si="52"/>
        <v>0.64891957313528692</v>
      </c>
      <c r="P235" s="5">
        <f t="shared" si="52"/>
        <v>0.64891957313528692</v>
      </c>
      <c r="Q235" s="4">
        <f t="shared" si="45"/>
        <v>2.6099408141771118E-3</v>
      </c>
      <c r="R235" s="5">
        <f t="shared" si="36"/>
        <v>5.6530476980191544</v>
      </c>
      <c r="T235" s="4">
        <f t="shared" si="46"/>
        <v>5.2000000000000104E-4</v>
      </c>
      <c r="U235" s="5">
        <f t="shared" si="37"/>
        <v>0.40065387156580989</v>
      </c>
      <c r="V235" s="5">
        <f t="shared" si="38"/>
        <v>0.40300708000752883</v>
      </c>
      <c r="W235" s="5">
        <f t="shared" si="47"/>
        <v>-2.3532084417189347E-3</v>
      </c>
      <c r="AC235" s="4">
        <f t="shared" si="48"/>
        <v>5.2000000000000104E-4</v>
      </c>
      <c r="AD235" s="5">
        <f t="shared" si="49"/>
        <v>-3.8801333816283479E-3</v>
      </c>
      <c r="AE235" s="5">
        <f t="shared" si="39"/>
        <v>-3.9029230344350269E-3</v>
      </c>
      <c r="AF235" s="5">
        <f t="shared" si="50"/>
        <v>2.2789652806678995E-5</v>
      </c>
    </row>
    <row r="236" spans="1:32" x14ac:dyDescent="0.25">
      <c r="A236" s="4">
        <f t="shared" si="40"/>
        <v>5.2500000000000105E-4</v>
      </c>
      <c r="B236" s="5">
        <f t="shared" si="30"/>
        <v>18</v>
      </c>
      <c r="C236" s="5">
        <f t="shared" si="31"/>
        <v>5.2523938264533445</v>
      </c>
      <c r="D236" s="5">
        <f t="shared" si="32"/>
        <v>5.7517222787198552</v>
      </c>
      <c r="E236" s="5">
        <f t="shared" si="33"/>
        <v>1.1427826217967683</v>
      </c>
      <c r="F236" s="5">
        <f t="shared" si="41"/>
        <v>1.1362954211649665</v>
      </c>
      <c r="G236" s="5">
        <f t="shared" si="34"/>
        <v>0.4925458044927814</v>
      </c>
      <c r="H236" s="5">
        <f t="shared" si="35"/>
        <v>0.48771005689732139</v>
      </c>
      <c r="J236" s="5">
        <f t="shared" si="42"/>
        <v>-6.555761725755907E-3</v>
      </c>
      <c r="K236" s="5">
        <f t="shared" si="43"/>
        <v>0.72885422096601626</v>
      </c>
      <c r="L236" s="5">
        <f t="shared" si="44"/>
        <v>0.64891957313528692</v>
      </c>
      <c r="M236" s="5">
        <f t="shared" si="52"/>
        <v>0.64858685187334053</v>
      </c>
      <c r="N236" s="5">
        <f t="shared" si="52"/>
        <v>0.64858536429714519</v>
      </c>
      <c r="O236" s="5">
        <f t="shared" si="52"/>
        <v>0.64858536426764501</v>
      </c>
      <c r="P236" s="5">
        <f t="shared" si="52"/>
        <v>0.64858536426764501</v>
      </c>
      <c r="Q236" s="4">
        <f t="shared" si="45"/>
        <v>2.5788044351378525E-3</v>
      </c>
      <c r="R236" s="5">
        <f t="shared" si="36"/>
        <v>5.7517222787198552</v>
      </c>
      <c r="T236" s="4">
        <f t="shared" si="46"/>
        <v>5.2500000000000105E-4</v>
      </c>
      <c r="U236" s="5">
        <f t="shared" si="37"/>
        <v>0.49932845226651068</v>
      </c>
      <c r="V236" s="5">
        <f t="shared" si="38"/>
        <v>0.50301261026714628</v>
      </c>
      <c r="W236" s="5">
        <f t="shared" si="47"/>
        <v>-3.6841580006355956E-3</v>
      </c>
      <c r="AC236" s="4">
        <f t="shared" si="48"/>
        <v>5.2500000000000105E-4</v>
      </c>
      <c r="AD236" s="5">
        <f t="shared" si="49"/>
        <v>-4.835747595460016E-3</v>
      </c>
      <c r="AE236" s="5">
        <f t="shared" si="39"/>
        <v>-4.8714268324672062E-3</v>
      </c>
      <c r="AF236" s="5">
        <f t="shared" si="50"/>
        <v>3.5679237007190182E-5</v>
      </c>
    </row>
    <row r="237" spans="1:32" x14ac:dyDescent="0.25">
      <c r="A237" s="4">
        <f t="shared" si="40"/>
        <v>5.3000000000000106E-4</v>
      </c>
      <c r="B237" s="5">
        <f t="shared" si="30"/>
        <v>18</v>
      </c>
      <c r="C237" s="5">
        <f t="shared" si="31"/>
        <v>5.2523938264533445</v>
      </c>
      <c r="D237" s="5">
        <f t="shared" si="32"/>
        <v>5.8496034120966964</v>
      </c>
      <c r="E237" s="5">
        <f t="shared" si="33"/>
        <v>1.1427826217967683</v>
      </c>
      <c r="F237" s="5">
        <f t="shared" si="41"/>
        <v>1.1350119588832717</v>
      </c>
      <c r="G237" s="5">
        <f t="shared" si="34"/>
        <v>0.4925458044927814</v>
      </c>
      <c r="H237" s="5">
        <f t="shared" si="35"/>
        <v>0.48676212682600367</v>
      </c>
      <c r="J237" s="5">
        <f t="shared" si="42"/>
        <v>-7.8526637334489866E-3</v>
      </c>
      <c r="K237" s="5">
        <f t="shared" si="43"/>
        <v>0.72755731895832321</v>
      </c>
      <c r="L237" s="5">
        <f t="shared" si="44"/>
        <v>0.64858536426764501</v>
      </c>
      <c r="M237" s="5">
        <f t="shared" si="52"/>
        <v>0.64825132683609399</v>
      </c>
      <c r="N237" s="5">
        <f t="shared" si="52"/>
        <v>0.64824983208696074</v>
      </c>
      <c r="O237" s="5">
        <f t="shared" si="52"/>
        <v>0.64824983205726805</v>
      </c>
      <c r="P237" s="5">
        <f t="shared" si="52"/>
        <v>0.64824983205726805</v>
      </c>
      <c r="Q237" s="4">
        <f t="shared" si="45"/>
        <v>2.5479184253066295E-3</v>
      </c>
      <c r="R237" s="5">
        <f t="shared" si="36"/>
        <v>5.8496034120966964</v>
      </c>
      <c r="T237" s="4">
        <f t="shared" si="46"/>
        <v>5.3000000000000106E-4</v>
      </c>
      <c r="U237" s="5">
        <f t="shared" si="37"/>
        <v>0.59720958564335191</v>
      </c>
      <c r="V237" s="5">
        <f t="shared" si="38"/>
        <v>0.60252172780987989</v>
      </c>
      <c r="W237" s="5">
        <f t="shared" si="47"/>
        <v>-5.3121421665279778E-3</v>
      </c>
      <c r="AC237" s="4">
        <f t="shared" si="48"/>
        <v>5.3000000000000106E-4</v>
      </c>
      <c r="AD237" s="5">
        <f t="shared" si="49"/>
        <v>-5.7836776667777312E-3</v>
      </c>
      <c r="AE237" s="5">
        <f t="shared" si="39"/>
        <v>-5.8351231203502421E-3</v>
      </c>
      <c r="AF237" s="5">
        <f t="shared" si="50"/>
        <v>5.1445453572510937E-5</v>
      </c>
    </row>
    <row r="238" spans="1:32" x14ac:dyDescent="0.25">
      <c r="A238" s="4">
        <f t="shared" si="40"/>
        <v>5.3500000000000108E-4</v>
      </c>
      <c r="B238" s="5">
        <f t="shared" si="30"/>
        <v>18</v>
      </c>
      <c r="C238" s="5">
        <f t="shared" si="31"/>
        <v>5.2523938264533445</v>
      </c>
      <c r="D238" s="5">
        <f t="shared" si="32"/>
        <v>5.9465950232448401</v>
      </c>
      <c r="E238" s="5">
        <f t="shared" si="33"/>
        <v>1.1427826217967683</v>
      </c>
      <c r="F238" s="5">
        <f t="shared" si="41"/>
        <v>1.1337361240953425</v>
      </c>
      <c r="G238" s="5">
        <f t="shared" si="34"/>
        <v>0.4925458044927814</v>
      </c>
      <c r="H238" s="5">
        <f t="shared" si="35"/>
        <v>0.48582281133484656</v>
      </c>
      <c r="J238" s="5">
        <f t="shared" si="42"/>
        <v>-9.1418161101007329E-3</v>
      </c>
      <c r="K238" s="5">
        <f t="shared" si="43"/>
        <v>0.72626816658167137</v>
      </c>
      <c r="L238" s="5">
        <f t="shared" si="44"/>
        <v>0.64824983205726805</v>
      </c>
      <c r="M238" s="5">
        <f t="shared" si="52"/>
        <v>0.64791481164949771</v>
      </c>
      <c r="N238" s="5">
        <f t="shared" si="52"/>
        <v>0.6479133127902581</v>
      </c>
      <c r="O238" s="5">
        <f t="shared" si="52"/>
        <v>0.64791331276049591</v>
      </c>
      <c r="P238" s="5">
        <f t="shared" si="52"/>
        <v>0.64791331276049591</v>
      </c>
      <c r="Q238" s="4">
        <f t="shared" si="45"/>
        <v>2.5173131007449044E-3</v>
      </c>
      <c r="R238" s="5">
        <f t="shared" si="36"/>
        <v>5.9465950232448401</v>
      </c>
      <c r="T238" s="4">
        <f t="shared" si="46"/>
        <v>5.3500000000000108E-4</v>
      </c>
      <c r="U238" s="5">
        <f t="shared" si="37"/>
        <v>0.69420119679149561</v>
      </c>
      <c r="V238" s="5">
        <f t="shared" si="38"/>
        <v>0.70143622915059478</v>
      </c>
      <c r="W238" s="5">
        <f t="shared" si="47"/>
        <v>-7.2350323590991694E-3</v>
      </c>
      <c r="AC238" s="4">
        <f t="shared" si="48"/>
        <v>5.3500000000000108E-4</v>
      </c>
      <c r="AD238" s="5">
        <f t="shared" si="49"/>
        <v>-6.7229931579348423E-3</v>
      </c>
      <c r="AE238" s="5">
        <f t="shared" si="39"/>
        <v>-6.7930608461964446E-3</v>
      </c>
      <c r="AF238" s="5">
        <f t="shared" si="50"/>
        <v>7.0067688261602271E-5</v>
      </c>
    </row>
    <row r="239" spans="1:32" x14ac:dyDescent="0.25">
      <c r="A239" s="4">
        <f t="shared" si="40"/>
        <v>5.4000000000000109E-4</v>
      </c>
      <c r="B239" s="5">
        <f t="shared" si="30"/>
        <v>18</v>
      </c>
      <c r="C239" s="5">
        <f t="shared" si="31"/>
        <v>5.2523938264533445</v>
      </c>
      <c r="D239" s="5">
        <f t="shared" si="32"/>
        <v>6.0426028675193546</v>
      </c>
      <c r="E239" s="5">
        <f t="shared" si="33"/>
        <v>1.1427826217967683</v>
      </c>
      <c r="F239" s="5">
        <f t="shared" si="41"/>
        <v>1.1324691760985213</v>
      </c>
      <c r="G239" s="5">
        <f t="shared" si="34"/>
        <v>0.4925458044927814</v>
      </c>
      <c r="H239" s="5">
        <f t="shared" si="35"/>
        <v>0.48489302313634036</v>
      </c>
      <c r="J239" s="5">
        <f t="shared" si="42"/>
        <v>-1.0421946617956628E-2</v>
      </c>
      <c r="K239" s="5">
        <f t="shared" si="43"/>
        <v>0.72498803607381557</v>
      </c>
      <c r="L239" s="5">
        <f t="shared" si="44"/>
        <v>0.64791331276049591</v>
      </c>
      <c r="M239" s="5">
        <f t="shared" si="52"/>
        <v>0.64757765281194268</v>
      </c>
      <c r="N239" s="5">
        <f t="shared" si="52"/>
        <v>0.6475761529918862</v>
      </c>
      <c r="O239" s="5">
        <f t="shared" si="52"/>
        <v>0.64757615296218074</v>
      </c>
      <c r="P239" s="5">
        <f t="shared" si="52"/>
        <v>0.64757615296218085</v>
      </c>
      <c r="Q239" s="4">
        <f t="shared" si="45"/>
        <v>2.4870181999827649E-3</v>
      </c>
      <c r="R239" s="5">
        <f t="shared" si="36"/>
        <v>6.0426028675193546</v>
      </c>
      <c r="T239" s="4">
        <f t="shared" si="46"/>
        <v>5.4000000000000109E-4</v>
      </c>
      <c r="U239" s="5">
        <f t="shared" si="37"/>
        <v>0.79020904106601009</v>
      </c>
      <c r="V239" s="5">
        <f t="shared" si="38"/>
        <v>0.79965849761855901</v>
      </c>
      <c r="W239" s="5">
        <f t="shared" si="47"/>
        <v>-9.4494565525489183E-3</v>
      </c>
      <c r="AC239" s="4">
        <f t="shared" si="48"/>
        <v>5.4000000000000109E-4</v>
      </c>
      <c r="AD239" s="5">
        <f t="shared" si="49"/>
        <v>-7.6527813564410407E-3</v>
      </c>
      <c r="AE239" s="5">
        <f t="shared" si="39"/>
        <v>-7.7442946411236139E-3</v>
      </c>
      <c r="AF239" s="5">
        <f t="shared" si="50"/>
        <v>9.1513284682573186E-5</v>
      </c>
    </row>
    <row r="240" spans="1:32" x14ac:dyDescent="0.25">
      <c r="A240" s="4">
        <f t="shared" si="40"/>
        <v>5.450000000000011E-4</v>
      </c>
      <c r="B240" s="5">
        <f t="shared" si="30"/>
        <v>18</v>
      </c>
      <c r="C240" s="5">
        <f t="shared" si="31"/>
        <v>5.2523938264533445</v>
      </c>
      <c r="D240" s="5">
        <f t="shared" si="32"/>
        <v>6.1375346408993643</v>
      </c>
      <c r="E240" s="5">
        <f t="shared" si="33"/>
        <v>1.1427826217967683</v>
      </c>
      <c r="F240" s="5">
        <f t="shared" si="41"/>
        <v>1.1312123655531139</v>
      </c>
      <c r="G240" s="5">
        <f t="shared" si="34"/>
        <v>0.4925458044927814</v>
      </c>
      <c r="H240" s="5">
        <f t="shared" si="35"/>
        <v>0.4839736561489969</v>
      </c>
      <c r="J240" s="5">
        <f t="shared" si="42"/>
        <v>-1.1691791922757482E-2</v>
      </c>
      <c r="K240" s="5">
        <f t="shared" si="43"/>
        <v>0.72371819076901467</v>
      </c>
      <c r="L240" s="5">
        <f t="shared" si="44"/>
        <v>0.64757615296218085</v>
      </c>
      <c r="M240" s="5">
        <f t="shared" si="52"/>
        <v>0.64724020699114637</v>
      </c>
      <c r="N240" s="5">
        <f t="shared" si="52"/>
        <v>0.6472387094336377</v>
      </c>
      <c r="O240" s="5">
        <f t="shared" si="52"/>
        <v>0.64723870940411699</v>
      </c>
      <c r="P240" s="5">
        <f t="shared" si="52"/>
        <v>0.64723870940411699</v>
      </c>
      <c r="Q240" s="4">
        <f t="shared" si="45"/>
        <v>2.4570628491939464E-3</v>
      </c>
      <c r="R240" s="5">
        <f t="shared" si="36"/>
        <v>6.1375346408993643</v>
      </c>
      <c r="T240" s="4">
        <f t="shared" si="46"/>
        <v>5.450000000000011E-4</v>
      </c>
      <c r="U240" s="5">
        <f t="shared" si="37"/>
        <v>0.88514081444601977</v>
      </c>
      <c r="V240" s="5">
        <f t="shared" si="38"/>
        <v>0.89709159969331553</v>
      </c>
      <c r="W240" s="5">
        <f t="shared" si="47"/>
        <v>-1.1950785247295759E-2</v>
      </c>
      <c r="AC240" s="4">
        <f t="shared" si="48"/>
        <v>5.450000000000011E-4</v>
      </c>
      <c r="AD240" s="5">
        <f t="shared" si="49"/>
        <v>-8.5721483437845025E-3</v>
      </c>
      <c r="AE240" s="5">
        <f t="shared" si="39"/>
        <v>-8.6878857522200287E-3</v>
      </c>
      <c r="AF240" s="5">
        <f t="shared" si="50"/>
        <v>1.1573740843552616E-4</v>
      </c>
    </row>
    <row r="241" spans="1:32" x14ac:dyDescent="0.25">
      <c r="A241" s="4">
        <f t="shared" si="40"/>
        <v>5.5000000000000112E-4</v>
      </c>
      <c r="B241" s="5">
        <f t="shared" si="30"/>
        <v>18</v>
      </c>
      <c r="C241" s="5">
        <f t="shared" si="31"/>
        <v>5.2523938264533445</v>
      </c>
      <c r="D241" s="5">
        <f t="shared" si="32"/>
        <v>6.2313000843749089</v>
      </c>
      <c r="E241" s="5">
        <f t="shared" si="33"/>
        <v>1.1427826217967683</v>
      </c>
      <c r="F241" s="5">
        <f t="shared" si="41"/>
        <v>1.1299669332499698</v>
      </c>
      <c r="G241" s="5">
        <f t="shared" si="34"/>
        <v>0.4925458044927814</v>
      </c>
      <c r="H241" s="5">
        <f t="shared" si="35"/>
        <v>0.48306558448641501</v>
      </c>
      <c r="J241" s="5">
        <f t="shared" si="42"/>
        <v>-1.2950098840497698E-2</v>
      </c>
      <c r="K241" s="5">
        <f t="shared" si="43"/>
        <v>0.72245988385127446</v>
      </c>
      <c r="L241" s="5">
        <f t="shared" si="44"/>
        <v>0.64723870940411699</v>
      </c>
      <c r="M241" s="5">
        <f t="shared" si="52"/>
        <v>0.64690284080382421</v>
      </c>
      <c r="N241" s="5">
        <f t="shared" si="52"/>
        <v>0.64690134879276207</v>
      </c>
      <c r="O241" s="5">
        <f t="shared" si="52"/>
        <v>0.64690134876355465</v>
      </c>
      <c r="P241" s="5">
        <f t="shared" si="52"/>
        <v>0.64690134876355465</v>
      </c>
      <c r="Q241" s="4">
        <f t="shared" si="45"/>
        <v>2.4274755292569682E-3</v>
      </c>
      <c r="R241" s="5">
        <f t="shared" si="36"/>
        <v>6.2313000843749089</v>
      </c>
      <c r="T241" s="4">
        <f t="shared" si="46"/>
        <v>5.5000000000000112E-4</v>
      </c>
      <c r="U241" s="5">
        <f t="shared" si="37"/>
        <v>0.97890625792156438</v>
      </c>
      <c r="V241" s="5">
        <f t="shared" si="38"/>
        <v>0.99363938066635449</v>
      </c>
      <c r="W241" s="5">
        <f t="shared" si="47"/>
        <v>-1.4733122744790106E-2</v>
      </c>
      <c r="AC241" s="4">
        <f t="shared" si="48"/>
        <v>5.5000000000000112E-4</v>
      </c>
      <c r="AD241" s="5">
        <f t="shared" si="49"/>
        <v>-9.4802200063663911E-3</v>
      </c>
      <c r="AE241" s="5">
        <f t="shared" si="39"/>
        <v>-9.622902968980147E-3</v>
      </c>
      <c r="AF241" s="5">
        <f t="shared" si="50"/>
        <v>1.4268296261375595E-4</v>
      </c>
    </row>
    <row r="242" spans="1:32" x14ac:dyDescent="0.25">
      <c r="A242" s="4">
        <f t="shared" si="40"/>
        <v>5.5500000000000113E-4</v>
      </c>
      <c r="B242" s="5">
        <f t="shared" si="30"/>
        <v>18</v>
      </c>
      <c r="C242" s="5">
        <f t="shared" si="31"/>
        <v>5.2523938264533445</v>
      </c>
      <c r="D242" s="5">
        <f t="shared" si="32"/>
        <v>6.3238110819617104</v>
      </c>
      <c r="E242" s="5">
        <f t="shared" si="33"/>
        <v>1.1427826217967683</v>
      </c>
      <c r="F242" s="5">
        <f t="shared" si="41"/>
        <v>1.1287341088871923</v>
      </c>
      <c r="G242" s="5">
        <f t="shared" si="34"/>
        <v>0.4925458044927814</v>
      </c>
      <c r="H242" s="5">
        <f t="shared" si="35"/>
        <v>0.48216966150805607</v>
      </c>
      <c r="J242" s="5">
        <f t="shared" si="42"/>
        <v>-1.4195625574166742E-2</v>
      </c>
      <c r="K242" s="5">
        <f t="shared" si="43"/>
        <v>0.7212143571176054</v>
      </c>
      <c r="L242" s="5">
        <f t="shared" si="44"/>
        <v>0.64690134876355465</v>
      </c>
      <c r="M242" s="5">
        <f t="shared" si="52"/>
        <v>0.64656593054276101</v>
      </c>
      <c r="N242" s="5">
        <f t="shared" si="52"/>
        <v>0.64656444740790275</v>
      </c>
      <c r="O242" s="5">
        <f t="shared" si="52"/>
        <v>0.6465644473791361</v>
      </c>
      <c r="P242" s="5">
        <f t="shared" si="52"/>
        <v>0.64656444737913621</v>
      </c>
      <c r="Q242" s="4">
        <f t="shared" si="45"/>
        <v>2.3982840448269543E-3</v>
      </c>
      <c r="R242" s="5">
        <f t="shared" si="36"/>
        <v>6.3238110819617104</v>
      </c>
      <c r="T242" s="4">
        <f t="shared" si="46"/>
        <v>5.5500000000000113E-4</v>
      </c>
      <c r="U242" s="5">
        <f t="shared" si="37"/>
        <v>1.0714172555083659</v>
      </c>
      <c r="V242" s="5">
        <f t="shared" si="38"/>
        <v>1.0892065595342135</v>
      </c>
      <c r="W242" s="5">
        <f t="shared" si="47"/>
        <v>-1.7789304025847663E-2</v>
      </c>
      <c r="AC242" s="4">
        <f t="shared" si="48"/>
        <v>5.5500000000000113E-4</v>
      </c>
      <c r="AD242" s="5">
        <f t="shared" si="49"/>
        <v>-1.0376142984725334E-2</v>
      </c>
      <c r="AE242" s="5">
        <f t="shared" si="39"/>
        <v>-1.054842354229705E-2</v>
      </c>
      <c r="AF242" s="5">
        <f t="shared" si="50"/>
        <v>1.7228055757171658E-4</v>
      </c>
    </row>
    <row r="243" spans="1:32" x14ac:dyDescent="0.25">
      <c r="A243" s="4">
        <f t="shared" si="40"/>
        <v>5.6000000000000114E-4</v>
      </c>
      <c r="B243" s="5">
        <f t="shared" si="30"/>
        <v>18</v>
      </c>
      <c r="C243" s="5">
        <f t="shared" si="31"/>
        <v>5.2523938264533445</v>
      </c>
      <c r="D243" s="5">
        <f t="shared" si="32"/>
        <v>6.4149817519648709</v>
      </c>
      <c r="E243" s="5">
        <f t="shared" si="33"/>
        <v>1.1427826217967683</v>
      </c>
      <c r="F243" s="5">
        <f t="shared" si="41"/>
        <v>1.127515109857169</v>
      </c>
      <c r="G243" s="5">
        <f t="shared" si="34"/>
        <v>0.4925458044927814</v>
      </c>
      <c r="H243" s="5">
        <f t="shared" si="35"/>
        <v>0.48128671893540059</v>
      </c>
      <c r="J243" s="5">
        <f t="shared" si="42"/>
        <v>-1.5427142939252713E-2</v>
      </c>
      <c r="K243" s="5">
        <f t="shared" si="43"/>
        <v>0.71998283975251942</v>
      </c>
      <c r="L243" s="5">
        <f t="shared" si="44"/>
        <v>0.64656444737913621</v>
      </c>
      <c r="M243" s="5">
        <f t="shared" si="52"/>
        <v>0.64622986184878006</v>
      </c>
      <c r="N243" s="5">
        <f t="shared" si="52"/>
        <v>0.64622839094996931</v>
      </c>
      <c r="O243" s="5">
        <f t="shared" si="52"/>
        <v>0.64622839092176843</v>
      </c>
      <c r="P243" s="5">
        <f t="shared" si="52"/>
        <v>0.64622839092176831</v>
      </c>
      <c r="Q243" s="4">
        <f t="shared" si="45"/>
        <v>2.3695154955377302E-3</v>
      </c>
      <c r="R243" s="5">
        <f t="shared" si="36"/>
        <v>6.4149817519648709</v>
      </c>
      <c r="T243" s="4">
        <f t="shared" si="46"/>
        <v>5.6000000000000114E-4</v>
      </c>
      <c r="U243" s="5">
        <f t="shared" si="37"/>
        <v>1.1625879255115263</v>
      </c>
      <c r="V243" s="5">
        <f t="shared" si="38"/>
        <v>1.1836988230293126</v>
      </c>
      <c r="W243" s="5">
        <f t="shared" si="47"/>
        <v>-2.1110897517786276E-2</v>
      </c>
      <c r="AC243" s="4">
        <f t="shared" si="48"/>
        <v>5.6000000000000114E-4</v>
      </c>
      <c r="AD243" s="5">
        <f t="shared" si="49"/>
        <v>-1.125908555738081E-2</v>
      </c>
      <c r="AE243" s="5">
        <f t="shared" si="39"/>
        <v>-1.1463534095104302E-2</v>
      </c>
      <c r="AF243" s="5">
        <f t="shared" si="50"/>
        <v>2.044485377234919E-4</v>
      </c>
    </row>
    <row r="244" spans="1:32" x14ac:dyDescent="0.25">
      <c r="A244" s="4">
        <f t="shared" si="40"/>
        <v>5.6500000000000116E-4</v>
      </c>
      <c r="B244" s="5">
        <f t="shared" si="30"/>
        <v>18</v>
      </c>
      <c r="C244" s="5">
        <f t="shared" si="31"/>
        <v>5.2523938264533445</v>
      </c>
      <c r="D244" s="5">
        <f t="shared" si="32"/>
        <v>6.5047285311374008</v>
      </c>
      <c r="E244" s="5">
        <f t="shared" si="33"/>
        <v>1.1427826217967683</v>
      </c>
      <c r="F244" s="5">
        <f t="shared" si="41"/>
        <v>1.1263111400450716</v>
      </c>
      <c r="G244" s="5">
        <f t="shared" si="34"/>
        <v>0.4925458044927814</v>
      </c>
      <c r="H244" s="5">
        <f t="shared" si="35"/>
        <v>0.48041756603691482</v>
      </c>
      <c r="J244" s="5">
        <f t="shared" si="42"/>
        <v>-1.66434355767992E-2</v>
      </c>
      <c r="K244" s="5">
        <f t="shared" si="43"/>
        <v>0.71876654711497301</v>
      </c>
      <c r="L244" s="5">
        <f t="shared" si="44"/>
        <v>0.64622839092176831</v>
      </c>
      <c r="M244" s="5">
        <f t="shared" si="52"/>
        <v>0.64589502932531917</v>
      </c>
      <c r="N244" s="5">
        <f t="shared" si="52"/>
        <v>0.64589357403567094</v>
      </c>
      <c r="O244" s="5">
        <f t="shared" si="52"/>
        <v>0.64589357400815672</v>
      </c>
      <c r="P244" s="5">
        <f t="shared" si="52"/>
        <v>0.64589357400815672</v>
      </c>
      <c r="Q244" s="4">
        <f t="shared" si="45"/>
        <v>2.3411962494459273E-3</v>
      </c>
      <c r="R244" s="5">
        <f t="shared" si="36"/>
        <v>6.5047285311374008</v>
      </c>
      <c r="T244" s="4">
        <f t="shared" si="46"/>
        <v>5.6500000000000116E-4</v>
      </c>
      <c r="U244" s="5">
        <f t="shared" si="37"/>
        <v>1.2523347046840563</v>
      </c>
      <c r="V244" s="5">
        <f t="shared" si="38"/>
        <v>1.277022918695774</v>
      </c>
      <c r="W244" s="5">
        <f t="shared" si="47"/>
        <v>-2.4688214011717724E-2</v>
      </c>
      <c r="AC244" s="4">
        <f t="shared" si="48"/>
        <v>5.6500000000000116E-4</v>
      </c>
      <c r="AD244" s="5">
        <f t="shared" si="49"/>
        <v>-1.212823845586658E-2</v>
      </c>
      <c r="AE244" s="5">
        <f t="shared" si="39"/>
        <v>-1.2367331523768944E-2</v>
      </c>
      <c r="AF244" s="5">
        <f t="shared" si="50"/>
        <v>2.3909306790236354E-4</v>
      </c>
    </row>
    <row r="245" spans="1:32" x14ac:dyDescent="0.25">
      <c r="A245" s="4">
        <f t="shared" si="40"/>
        <v>5.7000000000000117E-4</v>
      </c>
      <c r="B245" s="5">
        <f t="shared" si="30"/>
        <v>18</v>
      </c>
      <c r="C245" s="5">
        <f t="shared" si="31"/>
        <v>5.2523938264533445</v>
      </c>
      <c r="D245" s="5">
        <f t="shared" si="32"/>
        <v>6.5929702514064665</v>
      </c>
      <c r="E245" s="5">
        <f t="shared" si="33"/>
        <v>1.1427826217967683</v>
      </c>
      <c r="F245" s="5">
        <f t="shared" si="41"/>
        <v>1.1251233886399752</v>
      </c>
      <c r="G245" s="5">
        <f t="shared" si="34"/>
        <v>0.4925458044927814</v>
      </c>
      <c r="H245" s="5">
        <f t="shared" si="35"/>
        <v>0.47956298888499516</v>
      </c>
      <c r="J245" s="5">
        <f t="shared" si="42"/>
        <v>-1.7843303152817708E-2</v>
      </c>
      <c r="K245" s="5">
        <f t="shared" si="43"/>
        <v>0.71756667953895448</v>
      </c>
      <c r="L245" s="5">
        <f t="shared" si="44"/>
        <v>0.64589357400815672</v>
      </c>
      <c r="M245" s="5">
        <f t="shared" si="52"/>
        <v>0.64556183609357953</v>
      </c>
      <c r="N245" s="5">
        <f t="shared" si="52"/>
        <v>0.64556039978169244</v>
      </c>
      <c r="O245" s="5">
        <f t="shared" si="52"/>
        <v>0.64556039975497992</v>
      </c>
      <c r="P245" s="5">
        <f t="shared" si="52"/>
        <v>0.64556039975497992</v>
      </c>
      <c r="Q245" s="4">
        <f t="shared" si="45"/>
        <v>2.3133519188203154E-3</v>
      </c>
      <c r="R245" s="5">
        <f t="shared" si="36"/>
        <v>6.5929702514064665</v>
      </c>
      <c r="T245" s="4">
        <f t="shared" si="46"/>
        <v>5.7000000000000117E-4</v>
      </c>
      <c r="U245" s="5">
        <f t="shared" si="37"/>
        <v>1.340576424953122</v>
      </c>
      <c r="V245" s="5">
        <f t="shared" si="38"/>
        <v>1.3690867469183277</v>
      </c>
      <c r="W245" s="5">
        <f t="shared" si="47"/>
        <v>-2.8510321965205643E-2</v>
      </c>
      <c r="AC245" s="4">
        <f t="shared" si="48"/>
        <v>5.7000000000000117E-4</v>
      </c>
      <c r="AD245" s="5">
        <f t="shared" si="49"/>
        <v>-1.2982815607786247E-2</v>
      </c>
      <c r="AE245" s="5">
        <f t="shared" si="39"/>
        <v>-1.3258923889345652E-2</v>
      </c>
      <c r="AF245" s="5">
        <f t="shared" si="50"/>
        <v>2.7610828155940487E-4</v>
      </c>
    </row>
    <row r="246" spans="1:32" x14ac:dyDescent="0.25">
      <c r="A246" s="4">
        <f t="shared" si="40"/>
        <v>5.7500000000000118E-4</v>
      </c>
      <c r="B246" s="5">
        <f t="shared" si="30"/>
        <v>18</v>
      </c>
      <c r="C246" s="5">
        <f t="shared" si="31"/>
        <v>5.2523938264533445</v>
      </c>
      <c r="D246" s="5">
        <f t="shared" si="32"/>
        <v>6.6796282088704313</v>
      </c>
      <c r="E246" s="5">
        <f t="shared" si="33"/>
        <v>1.1427826217967683</v>
      </c>
      <c r="F246" s="5">
        <f t="shared" si="41"/>
        <v>1.1239530289597508</v>
      </c>
      <c r="G246" s="5">
        <f t="shared" si="34"/>
        <v>0.4925458044927814</v>
      </c>
      <c r="H246" s="5">
        <f t="shared" si="35"/>
        <v>0.47872374968776593</v>
      </c>
      <c r="J246" s="5">
        <f t="shared" si="42"/>
        <v>-1.9025561542872469E-2</v>
      </c>
      <c r="K246" s="5">
        <f t="shared" si="43"/>
        <v>0.71638442114889966</v>
      </c>
      <c r="L246" s="5">
        <f t="shared" si="44"/>
        <v>0.64556039975497992</v>
      </c>
      <c r="M246" s="5">
        <f t="shared" si="52"/>
        <v>0.64523069328650973</v>
      </c>
      <c r="N246" s="5">
        <f t="shared" si="52"/>
        <v>0.64522927929778739</v>
      </c>
      <c r="O246" s="5">
        <f t="shared" si="52"/>
        <v>0.64522927927198492</v>
      </c>
      <c r="P246" s="5">
        <f t="shared" si="52"/>
        <v>0.64522927927198492</v>
      </c>
      <c r="Q246" s="4">
        <f t="shared" si="45"/>
        <v>2.2860073383700547E-3</v>
      </c>
      <c r="R246" s="5">
        <f t="shared" si="36"/>
        <v>6.6796282088704313</v>
      </c>
      <c r="T246" s="4">
        <f t="shared" si="46"/>
        <v>5.7500000000000118E-4</v>
      </c>
      <c r="U246" s="5">
        <f t="shared" si="37"/>
        <v>1.4272343824170868</v>
      </c>
      <c r="V246" s="5">
        <f t="shared" si="38"/>
        <v>1.459799451813518</v>
      </c>
      <c r="W246" s="5">
        <f t="shared" si="47"/>
        <v>-3.2565069396431223E-2</v>
      </c>
      <c r="AC246" s="4">
        <f t="shared" si="48"/>
        <v>5.7500000000000118E-4</v>
      </c>
      <c r="AD246" s="5">
        <f t="shared" si="49"/>
        <v>-1.3822054805015471E-2</v>
      </c>
      <c r="AE246" s="5">
        <f t="shared" si="39"/>
        <v>-1.4137431297812846E-2</v>
      </c>
      <c r="AF246" s="5">
        <f t="shared" si="50"/>
        <v>3.1537649279737498E-4</v>
      </c>
    </row>
    <row r="247" spans="1:32" x14ac:dyDescent="0.25">
      <c r="A247" s="4">
        <f t="shared" si="40"/>
        <v>5.800000000000012E-4</v>
      </c>
      <c r="B247" s="5">
        <f t="shared" si="30"/>
        <v>18</v>
      </c>
      <c r="C247" s="5">
        <f t="shared" si="31"/>
        <v>5.2523938264533445</v>
      </c>
      <c r="D247" s="5">
        <f t="shared" si="32"/>
        <v>6.7646262248081692</v>
      </c>
      <c r="E247" s="5">
        <f t="shared" si="33"/>
        <v>1.1427826217967683</v>
      </c>
      <c r="F247" s="5">
        <f t="shared" si="41"/>
        <v>1.1228012172908519</v>
      </c>
      <c r="G247" s="5">
        <f t="shared" si="34"/>
        <v>0.4925458044927814</v>
      </c>
      <c r="H247" s="5">
        <f t="shared" si="35"/>
        <v>0.477900586198235</v>
      </c>
      <c r="J247" s="5">
        <f t="shared" si="42"/>
        <v>-2.0189044000668312E-2</v>
      </c>
      <c r="K247" s="5">
        <f t="shared" si="43"/>
        <v>0.71522093869110381</v>
      </c>
      <c r="L247" s="5">
        <f t="shared" si="44"/>
        <v>0.64522927927198492</v>
      </c>
      <c r="M247" s="5">
        <f t="shared" si="52"/>
        <v>0.64490201948022219</v>
      </c>
      <c r="N247" s="5">
        <f t="shared" si="52"/>
        <v>0.6449006311174097</v>
      </c>
      <c r="O247" s="5">
        <f t="shared" si="52"/>
        <v>0.64490063109261675</v>
      </c>
      <c r="P247" s="5">
        <f t="shared" si="52"/>
        <v>0.64490063109261686</v>
      </c>
      <c r="Q247" s="4">
        <f t="shared" si="45"/>
        <v>2.259186545993446E-3</v>
      </c>
      <c r="R247" s="5">
        <f t="shared" si="36"/>
        <v>6.7646262248081692</v>
      </c>
      <c r="T247" s="4">
        <f t="shared" si="46"/>
        <v>5.800000000000012E-4</v>
      </c>
      <c r="U247" s="5">
        <f t="shared" si="37"/>
        <v>1.5122323983548247</v>
      </c>
      <c r="V247" s="5">
        <f t="shared" si="38"/>
        <v>1.5490715108934932</v>
      </c>
      <c r="W247" s="5">
        <f t="shared" si="47"/>
        <v>-3.683911253866845E-2</v>
      </c>
      <c r="AC247" s="4">
        <f t="shared" si="48"/>
        <v>5.800000000000012E-4</v>
      </c>
      <c r="AD247" s="5">
        <f t="shared" si="49"/>
        <v>-1.4645218294546403E-2</v>
      </c>
      <c r="AE247" s="5">
        <f t="shared" si="39"/>
        <v>-1.5001986768421875E-2</v>
      </c>
      <c r="AF247" s="5">
        <f t="shared" si="50"/>
        <v>3.5676847387547221E-4</v>
      </c>
    </row>
    <row r="248" spans="1:32" x14ac:dyDescent="0.25">
      <c r="A248" s="4">
        <f t="shared" si="40"/>
        <v>5.8500000000000121E-4</v>
      </c>
      <c r="B248" s="5">
        <f t="shared" si="30"/>
        <v>18</v>
      </c>
      <c r="C248" s="5">
        <f t="shared" si="31"/>
        <v>5.2523938264533445</v>
      </c>
      <c r="D248" s="5">
        <f t="shared" si="32"/>
        <v>6.8478906984801302</v>
      </c>
      <c r="E248" s="5">
        <f t="shared" si="33"/>
        <v>1.1427826217967683</v>
      </c>
      <c r="F248" s="5">
        <f t="shared" si="41"/>
        <v>1.1216690917441277</v>
      </c>
      <c r="G248" s="5">
        <f t="shared" si="34"/>
        <v>0.4925458044927814</v>
      </c>
      <c r="H248" s="5">
        <f t="shared" si="35"/>
        <v>0.47709421120294127</v>
      </c>
      <c r="J248" s="5">
        <f t="shared" si="42"/>
        <v>-2.1332602309488302E-2</v>
      </c>
      <c r="K248" s="5">
        <f t="shared" si="43"/>
        <v>0.71407738038228386</v>
      </c>
      <c r="L248" s="5">
        <f t="shared" si="44"/>
        <v>0.64490063109261686</v>
      </c>
      <c r="M248" s="5">
        <f t="shared" si="52"/>
        <v>0.64457624006183001</v>
      </c>
      <c r="N248" s="5">
        <f t="shared" si="52"/>
        <v>0.64457488056487999</v>
      </c>
      <c r="O248" s="5">
        <f t="shared" si="52"/>
        <v>0.64457488054118639</v>
      </c>
      <c r="P248" s="5">
        <f t="shared" si="52"/>
        <v>0.64457488054118639</v>
      </c>
      <c r="Q248" s="4">
        <f t="shared" si="45"/>
        <v>2.2329127661167591E-3</v>
      </c>
      <c r="R248" s="5">
        <f t="shared" si="36"/>
        <v>6.8478906984801302</v>
      </c>
      <c r="T248" s="4">
        <f t="shared" si="46"/>
        <v>5.8500000000000121E-4</v>
      </c>
      <c r="U248" s="5">
        <f t="shared" si="37"/>
        <v>1.5954968720267857</v>
      </c>
      <c r="V248" s="5">
        <f t="shared" si="38"/>
        <v>1.6368148234138853</v>
      </c>
      <c r="W248" s="5">
        <f t="shared" si="47"/>
        <v>-4.1317951387099594E-2</v>
      </c>
      <c r="AC248" s="4">
        <f t="shared" si="48"/>
        <v>5.8500000000000121E-4</v>
      </c>
      <c r="AD248" s="5">
        <f t="shared" si="49"/>
        <v>-1.5451593289840138E-2</v>
      </c>
      <c r="AE248" s="5">
        <f t="shared" si="39"/>
        <v>-1.5851737089302275E-2</v>
      </c>
      <c r="AF248" s="5">
        <f t="shared" si="50"/>
        <v>4.0014379946213749E-4</v>
      </c>
    </row>
    <row r="249" spans="1:32" x14ac:dyDescent="0.25">
      <c r="A249" s="4">
        <f t="shared" si="40"/>
        <v>5.9000000000000122E-4</v>
      </c>
      <c r="B249" s="5">
        <f t="shared" si="30"/>
        <v>18</v>
      </c>
      <c r="C249" s="5">
        <f t="shared" si="31"/>
        <v>5.2523938264533445</v>
      </c>
      <c r="D249" s="5">
        <f t="shared" si="32"/>
        <v>6.9293506515475523</v>
      </c>
      <c r="E249" s="5">
        <f t="shared" si="33"/>
        <v>1.1427826217967683</v>
      </c>
      <c r="F249" s="5">
        <f t="shared" si="41"/>
        <v>1.1205577711277708</v>
      </c>
      <c r="G249" s="5">
        <f t="shared" si="34"/>
        <v>0.4925458044927814</v>
      </c>
      <c r="H249" s="5">
        <f t="shared" si="35"/>
        <v>0.47630531209177707</v>
      </c>
      <c r="J249" s="5">
        <f t="shared" si="42"/>
        <v>-2.2455107915345125E-2</v>
      </c>
      <c r="K249" s="5">
        <f t="shared" si="43"/>
        <v>0.71295487477642705</v>
      </c>
      <c r="L249" s="5">
        <f t="shared" si="44"/>
        <v>0.64457488054118639</v>
      </c>
      <c r="M249" s="5">
        <f t="shared" si="52"/>
        <v>0.64425378653310528</v>
      </c>
      <c r="N249" s="5">
        <f t="shared" si="52"/>
        <v>0.64425245905850925</v>
      </c>
      <c r="O249" s="5">
        <f t="shared" si="52"/>
        <v>0.64425245903599382</v>
      </c>
      <c r="P249" s="5">
        <f t="shared" si="52"/>
        <v>0.64425245903599371</v>
      </c>
      <c r="Q249" s="4">
        <f t="shared" si="45"/>
        <v>2.207208395677924E-3</v>
      </c>
      <c r="R249" s="5">
        <f t="shared" si="36"/>
        <v>6.9293506515475523</v>
      </c>
      <c r="T249" s="4">
        <f t="shared" si="46"/>
        <v>5.9000000000000122E-4</v>
      </c>
      <c r="U249" s="5">
        <f t="shared" si="37"/>
        <v>1.6769568250942077</v>
      </c>
      <c r="V249" s="5">
        <f t="shared" si="38"/>
        <v>1.7229427973186173</v>
      </c>
      <c r="W249" s="5">
        <f t="shared" si="47"/>
        <v>-4.5985972224409588E-2</v>
      </c>
      <c r="AC249" s="4">
        <f t="shared" si="48"/>
        <v>5.9000000000000122E-4</v>
      </c>
      <c r="AD249" s="5">
        <f t="shared" si="49"/>
        <v>-1.6240492401004336E-2</v>
      </c>
      <c r="AE249" s="5">
        <f t="shared" si="39"/>
        <v>-1.6685843659478949E-2</v>
      </c>
      <c r="AF249" s="5">
        <f t="shared" si="50"/>
        <v>4.4535125847461332E-4</v>
      </c>
    </row>
    <row r="250" spans="1:32" x14ac:dyDescent="0.25">
      <c r="A250" s="4">
        <f t="shared" si="40"/>
        <v>5.9500000000000124E-4</v>
      </c>
      <c r="B250" s="5">
        <f t="shared" si="30"/>
        <v>18</v>
      </c>
      <c r="C250" s="5">
        <f t="shared" si="31"/>
        <v>5.2523938264533445</v>
      </c>
      <c r="D250" s="5">
        <f t="shared" si="32"/>
        <v>7.0089377639834129</v>
      </c>
      <c r="E250" s="5">
        <f t="shared" si="33"/>
        <v>1.1427826217967683</v>
      </c>
      <c r="F250" s="5">
        <f t="shared" si="41"/>
        <v>1.1194683538385022</v>
      </c>
      <c r="G250" s="5">
        <f t="shared" si="34"/>
        <v>0.4925458044927814</v>
      </c>
      <c r="H250" s="5">
        <f t="shared" si="35"/>
        <v>0.4755345505102081</v>
      </c>
      <c r="J250" s="5">
        <f t="shared" si="42"/>
        <v>-2.3555453040727543E-2</v>
      </c>
      <c r="K250" s="5">
        <f t="shared" si="43"/>
        <v>0.71185452965104457</v>
      </c>
      <c r="L250" s="5">
        <f t="shared" si="44"/>
        <v>0.64425245903599371</v>
      </c>
      <c r="M250" s="5">
        <f t="shared" si="52"/>
        <v>0.64393509574983043</v>
      </c>
      <c r="N250" s="5">
        <f t="shared" si="52"/>
        <v>0.64393380334956496</v>
      </c>
      <c r="O250" s="5">
        <f t="shared" si="52"/>
        <v>0.6439338033282942</v>
      </c>
      <c r="P250" s="5">
        <f t="shared" si="52"/>
        <v>0.64393380332829409</v>
      </c>
      <c r="Q250" s="4">
        <f t="shared" si="45"/>
        <v>2.1820949927949715E-3</v>
      </c>
      <c r="R250" s="5">
        <f t="shared" si="36"/>
        <v>7.0089377639834129</v>
      </c>
      <c r="T250" s="4">
        <f t="shared" si="46"/>
        <v>5.9500000000000124E-4</v>
      </c>
      <c r="U250" s="5">
        <f t="shared" si="37"/>
        <v>1.7565439375300684</v>
      </c>
      <c r="V250" s="5">
        <f t="shared" si="38"/>
        <v>1.8073704346958013</v>
      </c>
      <c r="W250" s="5">
        <f t="shared" si="47"/>
        <v>-5.0826497165732842E-2</v>
      </c>
      <c r="AC250" s="4">
        <f t="shared" si="48"/>
        <v>5.9500000000000124E-4</v>
      </c>
      <c r="AD250" s="5">
        <f t="shared" si="49"/>
        <v>-1.7011253982573304E-2</v>
      </c>
      <c r="AE250" s="5">
        <f t="shared" si="39"/>
        <v>-1.7503483316470045E-2</v>
      </c>
      <c r="AF250" s="5">
        <f t="shared" si="50"/>
        <v>4.922293338967404E-4</v>
      </c>
    </row>
    <row r="251" spans="1:32" x14ac:dyDescent="0.25">
      <c r="A251" s="4">
        <f t="shared" si="40"/>
        <v>6.0000000000000125E-4</v>
      </c>
      <c r="B251" s="5">
        <f t="shared" si="30"/>
        <v>18</v>
      </c>
      <c r="C251" s="5">
        <f t="shared" si="31"/>
        <v>5.2523938264533445</v>
      </c>
      <c r="D251" s="5">
        <f t="shared" si="32"/>
        <v>7.0865864014026227</v>
      </c>
      <c r="E251" s="5">
        <f t="shared" si="33"/>
        <v>1.1427826217967683</v>
      </c>
      <c r="F251" s="5">
        <f t="shared" si="41"/>
        <v>1.1184019167720791</v>
      </c>
      <c r="G251" s="5">
        <f t="shared" si="34"/>
        <v>0.4925458044927814</v>
      </c>
      <c r="H251" s="5">
        <f t="shared" si="35"/>
        <v>0.47478256209459446</v>
      </c>
      <c r="J251" s="5">
        <f t="shared" si="42"/>
        <v>-2.4632551777843053E-2</v>
      </c>
      <c r="K251" s="5">
        <f t="shared" si="43"/>
        <v>0.71077743091392909</v>
      </c>
      <c r="L251" s="5">
        <f t="shared" si="44"/>
        <v>0.64393380332829409</v>
      </c>
      <c r="M251" s="5">
        <f t="shared" ref="M251:P270" si="53">L251-($B$65*(EXP(L251/$B$64)-1)-$K251/$B$122+L251/$B$122)/($B$66*EXP(L251/$B$64)+$B$123)</f>
        <v>0.64362060909720609</v>
      </c>
      <c r="N251" s="5">
        <f t="shared" si="53"/>
        <v>0.64361935469745712</v>
      </c>
      <c r="O251" s="5">
        <f t="shared" si="53"/>
        <v>0.64361935467748466</v>
      </c>
      <c r="P251" s="5">
        <f t="shared" si="53"/>
        <v>0.64361935467748466</v>
      </c>
      <c r="Q251" s="4">
        <f t="shared" si="45"/>
        <v>2.1575932681420955E-3</v>
      </c>
      <c r="R251" s="5">
        <f t="shared" si="36"/>
        <v>7.0865864014026227</v>
      </c>
      <c r="T251" s="4">
        <f t="shared" si="46"/>
        <v>6.0000000000000125E-4</v>
      </c>
      <c r="U251" s="5">
        <f t="shared" si="37"/>
        <v>1.8341925749492782</v>
      </c>
      <c r="V251" s="5">
        <f t="shared" si="38"/>
        <v>1.8900144156604157</v>
      </c>
      <c r="W251" s="5">
        <f t="shared" si="47"/>
        <v>-5.5821840711137494E-2</v>
      </c>
      <c r="AC251" s="4">
        <f t="shared" si="48"/>
        <v>6.0000000000000125E-4</v>
      </c>
      <c r="AD251" s="5">
        <f t="shared" si="49"/>
        <v>-1.776324239818694E-2</v>
      </c>
      <c r="AE251" s="5">
        <f t="shared" si="39"/>
        <v>-1.830384914864892E-2</v>
      </c>
      <c r="AF251" s="5">
        <f t="shared" si="50"/>
        <v>5.4060675046197978E-4</v>
      </c>
    </row>
    <row r="252" spans="1:32" x14ac:dyDescent="0.25">
      <c r="A252" s="4">
        <f t="shared" si="40"/>
        <v>6.0500000000000126E-4</v>
      </c>
      <c r="B252" s="5">
        <f t="shared" si="30"/>
        <v>18</v>
      </c>
      <c r="C252" s="5">
        <f t="shared" si="31"/>
        <v>5.2523938264533445</v>
      </c>
      <c r="D252" s="5">
        <f t="shared" si="32"/>
        <v>7.1622336337934263</v>
      </c>
      <c r="E252" s="5">
        <f t="shared" si="33"/>
        <v>1.1427826217967683</v>
      </c>
      <c r="F252" s="5">
        <f t="shared" si="41"/>
        <v>1.1173595142542099</v>
      </c>
      <c r="G252" s="5">
        <f t="shared" si="34"/>
        <v>0.4925458044927814</v>
      </c>
      <c r="H252" s="5">
        <f t="shared" si="35"/>
        <v>0.47404995629078628</v>
      </c>
      <c r="J252" s="5">
        <f t="shared" si="42"/>
        <v>-2.5685341160277868E-2</v>
      </c>
      <c r="K252" s="5">
        <f t="shared" si="43"/>
        <v>0.70972464153149428</v>
      </c>
      <c r="L252" s="5">
        <f t="shared" si="44"/>
        <v>0.64361935467748466</v>
      </c>
      <c r="M252" s="5">
        <f t="shared" si="53"/>
        <v>0.6433107716022145</v>
      </c>
      <c r="N252" s="5">
        <f t="shared" si="53"/>
        <v>0.64330955798205736</v>
      </c>
      <c r="O252" s="5">
        <f t="shared" si="53"/>
        <v>0.64330955796342359</v>
      </c>
      <c r="P252" s="5">
        <f t="shared" si="53"/>
        <v>0.64330955796342359</v>
      </c>
      <c r="Q252" s="4">
        <f t="shared" si="45"/>
        <v>2.1337230790390346E-3</v>
      </c>
      <c r="R252" s="5">
        <f t="shared" si="36"/>
        <v>7.1622336337934263</v>
      </c>
      <c r="T252" s="4">
        <f t="shared" si="46"/>
        <v>6.0500000000000126E-4</v>
      </c>
      <c r="U252" s="5">
        <f t="shared" si="37"/>
        <v>1.9098398073400817</v>
      </c>
      <c r="V252" s="5">
        <f t="shared" si="38"/>
        <v>1.9707931805809804</v>
      </c>
      <c r="W252" s="5">
        <f t="shared" si="47"/>
        <v>-6.0953373240898667E-2</v>
      </c>
      <c r="AC252" s="4">
        <f t="shared" si="48"/>
        <v>6.0500000000000126E-4</v>
      </c>
      <c r="AD252" s="5">
        <f t="shared" si="49"/>
        <v>-1.8495848201995124E-2</v>
      </c>
      <c r="AE252" s="5">
        <f t="shared" si="39"/>
        <v>-1.9086151291568577E-2</v>
      </c>
      <c r="AF252" s="5">
        <f t="shared" si="50"/>
        <v>5.9030308957345318E-4</v>
      </c>
    </row>
    <row r="253" spans="1:32" x14ac:dyDescent="0.25">
      <c r="A253" s="4">
        <f t="shared" si="40"/>
        <v>6.1000000000000127E-4</v>
      </c>
      <c r="B253" s="5">
        <f t="shared" si="30"/>
        <v>18</v>
      </c>
      <c r="C253" s="5">
        <f t="shared" si="31"/>
        <v>5.2523938264533445</v>
      </c>
      <c r="D253" s="5">
        <f t="shared" si="32"/>
        <v>7.2358192456927473</v>
      </c>
      <c r="E253" s="5">
        <f t="shared" si="33"/>
        <v>1.1427826217967683</v>
      </c>
      <c r="F253" s="5">
        <f t="shared" si="41"/>
        <v>1.1163421769929287</v>
      </c>
      <c r="G253" s="5">
        <f t="shared" si="34"/>
        <v>0.4925458044927814</v>
      </c>
      <c r="H253" s="5">
        <f t="shared" si="35"/>
        <v>0.47333731625558018</v>
      </c>
      <c r="J253" s="5">
        <f t="shared" si="42"/>
        <v>-2.6712782212016287E-2</v>
      </c>
      <c r="K253" s="5">
        <f t="shared" si="43"/>
        <v>0.70869720047975582</v>
      </c>
      <c r="L253" s="5">
        <f t="shared" si="44"/>
        <v>0.64330955796342359</v>
      </c>
      <c r="M253" s="5">
        <f t="shared" si="53"/>
        <v>0.64300603098439246</v>
      </c>
      <c r="N253" s="5">
        <f t="shared" si="53"/>
        <v>0.64300486075461771</v>
      </c>
      <c r="O253" s="5">
        <f t="shared" si="53"/>
        <v>0.64300486073734864</v>
      </c>
      <c r="P253" s="5">
        <f t="shared" si="53"/>
        <v>0.64300486073734864</v>
      </c>
      <c r="Q253" s="4">
        <f t="shared" si="45"/>
        <v>2.1105034262402784E-3</v>
      </c>
      <c r="R253" s="5">
        <f t="shared" si="36"/>
        <v>7.2358192456927473</v>
      </c>
      <c r="T253" s="4">
        <f t="shared" si="46"/>
        <v>6.1000000000000127E-4</v>
      </c>
      <c r="U253" s="5">
        <f t="shared" si="37"/>
        <v>1.9834254192394027</v>
      </c>
      <c r="V253" s="5">
        <f t="shared" si="38"/>
        <v>2.0496270105690546</v>
      </c>
      <c r="W253" s="5">
        <f t="shared" si="47"/>
        <v>-6.6201591329651865E-2</v>
      </c>
      <c r="AC253" s="4">
        <f t="shared" si="48"/>
        <v>6.1000000000000127E-4</v>
      </c>
      <c r="AD253" s="5">
        <f t="shared" si="49"/>
        <v>-1.9208488237201227E-2</v>
      </c>
      <c r="AE253" s="5">
        <f t="shared" si="39"/>
        <v>-1.9849617707462415E-2</v>
      </c>
      <c r="AF253" s="5">
        <f t="shared" si="50"/>
        <v>6.4112947026118833E-4</v>
      </c>
    </row>
    <row r="254" spans="1:32" x14ac:dyDescent="0.25">
      <c r="A254" s="4">
        <f t="shared" si="40"/>
        <v>6.1500000000000129E-4</v>
      </c>
      <c r="B254" s="5">
        <f t="shared" si="30"/>
        <v>18</v>
      </c>
      <c r="C254" s="5">
        <f t="shared" si="31"/>
        <v>5.2523938264533445</v>
      </c>
      <c r="D254" s="5">
        <f t="shared" si="32"/>
        <v>7.3072857379077778</v>
      </c>
      <c r="E254" s="5">
        <f t="shared" si="33"/>
        <v>1.1427826217967683</v>
      </c>
      <c r="F254" s="5">
        <f t="shared" si="41"/>
        <v>1.1153509110534907</v>
      </c>
      <c r="G254" s="5">
        <f t="shared" si="34"/>
        <v>0.4925458044927814</v>
      </c>
      <c r="H254" s="5">
        <f t="shared" si="35"/>
        <v>0.47264519884004719</v>
      </c>
      <c r="J254" s="5">
        <f t="shared" si="42"/>
        <v>-2.7713860972784742E-2</v>
      </c>
      <c r="K254" s="5">
        <f t="shared" si="43"/>
        <v>0.70769612171898744</v>
      </c>
      <c r="L254" s="5">
        <f t="shared" si="44"/>
        <v>0.64300486073734864</v>
      </c>
      <c r="M254" s="5">
        <f t="shared" si="53"/>
        <v>0.64270683664705441</v>
      </c>
      <c r="N254" s="5">
        <f t="shared" si="53"/>
        <v>0.64270571222933592</v>
      </c>
      <c r="O254" s="5">
        <f t="shared" si="53"/>
        <v>0.64270571221344364</v>
      </c>
      <c r="P254" s="5">
        <f t="shared" si="53"/>
        <v>0.64270571221344364</v>
      </c>
      <c r="Q254" s="4">
        <f t="shared" si="45"/>
        <v>2.0879524533918307E-3</v>
      </c>
      <c r="R254" s="5">
        <f t="shared" si="36"/>
        <v>7.3072857379077778</v>
      </c>
      <c r="T254" s="4">
        <f t="shared" si="46"/>
        <v>6.1500000000000129E-4</v>
      </c>
      <c r="U254" s="5">
        <f t="shared" si="37"/>
        <v>2.0548919114544333</v>
      </c>
      <c r="V254" s="5">
        <f t="shared" si="38"/>
        <v>2.126438106152166</v>
      </c>
      <c r="W254" s="5">
        <f t="shared" si="47"/>
        <v>-7.1546194697732712E-2</v>
      </c>
      <c r="AC254" s="4">
        <f t="shared" si="48"/>
        <v>6.1500000000000129E-4</v>
      </c>
      <c r="AD254" s="5">
        <f t="shared" si="49"/>
        <v>-1.9900605652734216E-2</v>
      </c>
      <c r="AE254" s="5">
        <f t="shared" si="39"/>
        <v>-2.0593494947152388E-2</v>
      </c>
      <c r="AF254" s="5">
        <f t="shared" si="50"/>
        <v>6.9288929441817249E-4</v>
      </c>
    </row>
    <row r="255" spans="1:32" x14ac:dyDescent="0.25">
      <c r="A255" s="4">
        <f t="shared" si="40"/>
        <v>6.200000000000013E-4</v>
      </c>
      <c r="B255" s="5">
        <f t="shared" si="30"/>
        <v>18</v>
      </c>
      <c r="C255" s="5">
        <f t="shared" si="31"/>
        <v>5.2523938264533445</v>
      </c>
      <c r="D255" s="5">
        <f t="shared" si="32"/>
        <v>7.3765783209505056</v>
      </c>
      <c r="E255" s="5">
        <f t="shared" si="33"/>
        <v>1.1427826217967683</v>
      </c>
      <c r="F255" s="5">
        <f t="shared" si="41"/>
        <v>1.1143866968568126</v>
      </c>
      <c r="G255" s="5">
        <f t="shared" si="34"/>
        <v>0.4925458044927814</v>
      </c>
      <c r="H255" s="5">
        <f t="shared" si="35"/>
        <v>0.4719741346531155</v>
      </c>
      <c r="J255" s="5">
        <f t="shared" si="42"/>
        <v>-2.8687589498708029E-2</v>
      </c>
      <c r="K255" s="5">
        <f t="shared" si="43"/>
        <v>0.70672239319306418</v>
      </c>
      <c r="L255" s="5">
        <f t="shared" si="44"/>
        <v>0.64270571221344364</v>
      </c>
      <c r="M255" s="5">
        <f t="shared" si="53"/>
        <v>0.64241363861160006</v>
      </c>
      <c r="N255" s="5">
        <f t="shared" si="53"/>
        <v>0.64241256221821474</v>
      </c>
      <c r="O255" s="5">
        <f t="shared" si="53"/>
        <v>0.64241256220369714</v>
      </c>
      <c r="P255" s="5">
        <f t="shared" si="53"/>
        <v>0.64241256220369714</v>
      </c>
      <c r="Q255" s="4">
        <f t="shared" si="45"/>
        <v>2.0660874491029153E-3</v>
      </c>
      <c r="R255" s="5">
        <f t="shared" si="36"/>
        <v>7.3765783209505056</v>
      </c>
      <c r="T255" s="4">
        <f t="shared" si="46"/>
        <v>6.200000000000013E-4</v>
      </c>
      <c r="U255" s="5">
        <f t="shared" si="37"/>
        <v>2.1241844944971611</v>
      </c>
      <c r="V255" s="5">
        <f t="shared" si="38"/>
        <v>2.2011506640524878</v>
      </c>
      <c r="W255" s="5">
        <f t="shared" si="47"/>
        <v>-7.6966169555326758E-2</v>
      </c>
      <c r="AC255" s="4">
        <f t="shared" si="48"/>
        <v>6.200000000000013E-4</v>
      </c>
      <c r="AD255" s="5">
        <f t="shared" si="49"/>
        <v>-2.0571669839665907E-2</v>
      </c>
      <c r="AE255" s="5">
        <f t="shared" si="39"/>
        <v>-2.1317048893612283E-2</v>
      </c>
      <c r="AF255" s="5">
        <f t="shared" si="50"/>
        <v>7.4537905394637602E-4</v>
      </c>
    </row>
    <row r="256" spans="1:32" x14ac:dyDescent="0.25">
      <c r="A256" s="4">
        <f t="shared" si="40"/>
        <v>6.2500000000000131E-4</v>
      </c>
      <c r="B256" s="5">
        <f t="shared" si="30"/>
        <v>18</v>
      </c>
      <c r="C256" s="5">
        <f t="shared" si="31"/>
        <v>5.2523938264533445</v>
      </c>
      <c r="D256" s="5">
        <f t="shared" si="32"/>
        <v>7.4436449004155989</v>
      </c>
      <c r="E256" s="5">
        <f t="shared" si="33"/>
        <v>1.1427826217967683</v>
      </c>
      <c r="F256" s="5">
        <f t="shared" si="41"/>
        <v>1.1134504882024836</v>
      </c>
      <c r="G256" s="5">
        <f t="shared" si="34"/>
        <v>0.4925458044927814</v>
      </c>
      <c r="H256" s="5">
        <f t="shared" si="35"/>
        <v>0.47132462820317872</v>
      </c>
      <c r="J256" s="5">
        <f t="shared" si="42"/>
        <v>-2.9633006837290761E-2</v>
      </c>
      <c r="K256" s="5">
        <f t="shared" si="43"/>
        <v>0.7057769758544814</v>
      </c>
      <c r="L256" s="5">
        <f t="shared" si="44"/>
        <v>0.64241256220369714</v>
      </c>
      <c r="M256" s="5">
        <f t="shared" si="53"/>
        <v>0.64212688639815485</v>
      </c>
      <c r="N256" s="5">
        <f t="shared" si="53"/>
        <v>0.64212586001246363</v>
      </c>
      <c r="O256" s="5">
        <f t="shared" si="53"/>
        <v>0.64212585999930483</v>
      </c>
      <c r="P256" s="5">
        <f t="shared" si="53"/>
        <v>0.64212585999930483</v>
      </c>
      <c r="Q256" s="4">
        <f t="shared" si="45"/>
        <v>2.0449248515599303E-3</v>
      </c>
      <c r="R256" s="5">
        <f t="shared" si="36"/>
        <v>7.4436449004155989</v>
      </c>
      <c r="T256" s="4">
        <f t="shared" si="46"/>
        <v>6.2500000000000131E-4</v>
      </c>
      <c r="U256" s="5">
        <f t="shared" si="37"/>
        <v>2.1912510739622544</v>
      </c>
      <c r="V256" s="5">
        <f t="shared" si="38"/>
        <v>2.2736909519955315</v>
      </c>
      <c r="W256" s="5">
        <f t="shared" si="47"/>
        <v>-8.2439878033277125E-2</v>
      </c>
      <c r="AC256" s="4">
        <f t="shared" si="48"/>
        <v>6.2500000000000131E-4</v>
      </c>
      <c r="AD256" s="5">
        <f t="shared" si="49"/>
        <v>-2.1221176289602683E-2</v>
      </c>
      <c r="AE256" s="5">
        <f t="shared" si="39"/>
        <v>-2.2019565486452702E-2</v>
      </c>
      <c r="AF256" s="5">
        <f t="shared" si="50"/>
        <v>7.9838919685001897E-4</v>
      </c>
    </row>
    <row r="257" spans="1:32" x14ac:dyDescent="0.25">
      <c r="A257" s="4">
        <f t="shared" si="40"/>
        <v>6.3000000000000133E-4</v>
      </c>
      <c r="B257" s="5">
        <f t="shared" si="30"/>
        <v>18</v>
      </c>
      <c r="C257" s="5">
        <f t="shared" si="31"/>
        <v>5.2523938264533445</v>
      </c>
      <c r="D257" s="5">
        <f t="shared" si="32"/>
        <v>7.5084360545966735</v>
      </c>
      <c r="E257" s="5">
        <f t="shared" si="33"/>
        <v>1.1427826217967683</v>
      </c>
      <c r="F257" s="5">
        <f t="shared" si="41"/>
        <v>1.112543211317349</v>
      </c>
      <c r="G257" s="5">
        <f t="shared" si="34"/>
        <v>0.4925458044927814</v>
      </c>
      <c r="H257" s="5">
        <f t="shared" si="35"/>
        <v>0.47069715811487101</v>
      </c>
      <c r="J257" s="5">
        <f t="shared" si="42"/>
        <v>-3.0549179975761353E-2</v>
      </c>
      <c r="K257" s="5">
        <f t="shared" si="43"/>
        <v>0.70486080271601081</v>
      </c>
      <c r="L257" s="5">
        <f t="shared" si="44"/>
        <v>0.64212585999930483</v>
      </c>
      <c r="M257" s="5">
        <f t="shared" si="53"/>
        <v>0.64184702785640135</v>
      </c>
      <c r="N257" s="5">
        <f t="shared" si="53"/>
        <v>0.64184605321430732</v>
      </c>
      <c r="O257" s="5">
        <f t="shared" si="53"/>
        <v>0.64184605320247801</v>
      </c>
      <c r="P257" s="5">
        <f t="shared" si="53"/>
        <v>0.64184605320247812</v>
      </c>
      <c r="Q257" s="4">
        <f t="shared" si="45"/>
        <v>2.0244802555895447E-3</v>
      </c>
      <c r="R257" s="5">
        <f t="shared" si="36"/>
        <v>7.5084360545966735</v>
      </c>
      <c r="T257" s="4">
        <f t="shared" si="46"/>
        <v>6.3000000000000133E-4</v>
      </c>
      <c r="U257" s="5">
        <f t="shared" si="37"/>
        <v>2.256042228143329</v>
      </c>
      <c r="V257" s="5">
        <f t="shared" si="38"/>
        <v>2.3439873814749905</v>
      </c>
      <c r="W257" s="5">
        <f t="shared" si="47"/>
        <v>-8.794515333166153E-2</v>
      </c>
      <c r="AC257" s="4">
        <f t="shared" si="48"/>
        <v>6.3000000000000133E-4</v>
      </c>
      <c r="AD257" s="5">
        <f t="shared" si="49"/>
        <v>-2.1848646377910397E-2</v>
      </c>
      <c r="AE257" s="5">
        <f t="shared" si="39"/>
        <v>-2.2700351426612347E-2</v>
      </c>
      <c r="AF257" s="5">
        <f t="shared" si="50"/>
        <v>8.5170504870194993E-4</v>
      </c>
    </row>
    <row r="258" spans="1:32" x14ac:dyDescent="0.25">
      <c r="A258" s="4">
        <f t="shared" si="40"/>
        <v>6.3500000000000134E-4</v>
      </c>
      <c r="B258" s="5">
        <f t="shared" si="30"/>
        <v>18</v>
      </c>
      <c r="C258" s="5">
        <f t="shared" si="31"/>
        <v>5.2523938264533445</v>
      </c>
      <c r="D258" s="5">
        <f t="shared" si="32"/>
        <v>7.5709050047007516</v>
      </c>
      <c r="E258" s="5">
        <f t="shared" si="33"/>
        <v>1.1427826217967683</v>
      </c>
      <c r="F258" s="5">
        <f t="shared" si="41"/>
        <v>1.1116657639306484</v>
      </c>
      <c r="G258" s="5">
        <f t="shared" si="34"/>
        <v>0.4925458044927814</v>
      </c>
      <c r="H258" s="5">
        <f t="shared" si="35"/>
        <v>0.4700921774175254</v>
      </c>
      <c r="J258" s="5">
        <f t="shared" si="42"/>
        <v>-3.1435204761843055E-2</v>
      </c>
      <c r="K258" s="5">
        <f t="shared" si="43"/>
        <v>0.70397477792992913</v>
      </c>
      <c r="L258" s="5">
        <f t="shared" si="44"/>
        <v>0.64184605320247812</v>
      </c>
      <c r="M258" s="5">
        <f t="shared" si="53"/>
        <v>0.64157450795106785</v>
      </c>
      <c r="N258" s="5">
        <f t="shared" si="53"/>
        <v>0.64157358652366392</v>
      </c>
      <c r="O258" s="5">
        <f t="shared" si="53"/>
        <v>0.64157358651312291</v>
      </c>
      <c r="P258" s="5">
        <f t="shared" si="53"/>
        <v>0.64157358651312302</v>
      </c>
      <c r="Q258" s="4">
        <f t="shared" si="45"/>
        <v>2.0047684220574121E-3</v>
      </c>
      <c r="R258" s="5">
        <f t="shared" si="36"/>
        <v>7.5709050047007516</v>
      </c>
      <c r="T258" s="4">
        <f t="shared" si="46"/>
        <v>6.3500000000000134E-4</v>
      </c>
      <c r="U258" s="5">
        <f t="shared" si="37"/>
        <v>2.318511178247407</v>
      </c>
      <c r="V258" s="5">
        <f t="shared" si="38"/>
        <v>2.4119705784019589</v>
      </c>
      <c r="W258" s="5">
        <f t="shared" si="47"/>
        <v>-9.3459400154551897E-2</v>
      </c>
      <c r="AC258" s="4">
        <f t="shared" si="48"/>
        <v>6.3500000000000134E-4</v>
      </c>
      <c r="AD258" s="5">
        <f t="shared" si="49"/>
        <v>-2.2453627075256E-2</v>
      </c>
      <c r="AE258" s="5">
        <f t="shared" si="39"/>
        <v>-2.3358734860560556E-2</v>
      </c>
      <c r="AF258" s="5">
        <f t="shared" si="50"/>
        <v>9.0510778530455624E-4</v>
      </c>
    </row>
    <row r="259" spans="1:32" x14ac:dyDescent="0.25">
      <c r="A259" s="4">
        <f t="shared" si="40"/>
        <v>6.4000000000000135E-4</v>
      </c>
      <c r="B259" s="5">
        <f t="shared" ref="B259:B322" si="54">A$49</f>
        <v>18</v>
      </c>
      <c r="C259" s="5">
        <f t="shared" ref="C259:C322" si="55">F$77</f>
        <v>5.2523938264533445</v>
      </c>
      <c r="D259" s="5">
        <f t="shared" ref="D259:D322" si="56">IF(R259&lt;(H259+A$46),H259+A$46,R259)</f>
        <v>7.6310075780829569</v>
      </c>
      <c r="E259" s="5">
        <f t="shared" ref="E259:E322" si="57">B$78</f>
        <v>1.1427826217967683</v>
      </c>
      <c r="F259" s="5">
        <f t="shared" si="41"/>
        <v>1.1108190143766778</v>
      </c>
      <c r="G259" s="5">
        <f t="shared" ref="G259:G322" si="58">B$76</f>
        <v>0.4925458044927814</v>
      </c>
      <c r="H259" s="5">
        <f t="shared" ref="H259:H322" si="59">B$119+Q259*B$83</f>
        <v>0.46951011390122727</v>
      </c>
      <c r="J259" s="5">
        <f t="shared" si="42"/>
        <v>-3.2290206796043094E-2</v>
      </c>
      <c r="K259" s="5">
        <f t="shared" si="43"/>
        <v>0.70311977589572905</v>
      </c>
      <c r="L259" s="5">
        <f t="shared" si="44"/>
        <v>0.64157358651312302</v>
      </c>
      <c r="M259" s="5">
        <f t="shared" si="53"/>
        <v>0.64130976750713709</v>
      </c>
      <c r="N259" s="5">
        <f t="shared" si="53"/>
        <v>0.64130890048475608</v>
      </c>
      <c r="O259" s="5">
        <f t="shared" si="53"/>
        <v>0.64130890047545053</v>
      </c>
      <c r="P259" s="5">
        <f t="shared" si="53"/>
        <v>0.64130890047545053</v>
      </c>
      <c r="Q259" s="4">
        <f t="shared" si="45"/>
        <v>1.9858032894693196E-3</v>
      </c>
      <c r="R259" s="5">
        <f t="shared" ref="R259:R322" si="60">$B$120-B$45*Q259*B$84</f>
        <v>7.6310075780829569</v>
      </c>
      <c r="T259" s="4">
        <f t="shared" si="46"/>
        <v>6.4000000000000135E-4</v>
      </c>
      <c r="U259" s="5">
        <f t="shared" ref="U259:U322" si="61">D259-F$77</f>
        <v>2.3786137516296124</v>
      </c>
      <c r="V259" s="5">
        <f t="shared" ref="V259:V322" si="62">V$128*SIN(F$124*T259)</f>
        <v>2.4775734515687824</v>
      </c>
      <c r="W259" s="5">
        <f t="shared" si="47"/>
        <v>-9.8959699939169976E-2</v>
      </c>
      <c r="AC259" s="4">
        <f t="shared" si="48"/>
        <v>6.4000000000000135E-4</v>
      </c>
      <c r="AD259" s="5">
        <f t="shared" si="49"/>
        <v>-2.3035690591554137E-2</v>
      </c>
      <c r="AE259" s="5">
        <f t="shared" ref="AE259:AE322" si="63">AE$128*SIN(F$124*AC259)</f>
        <v>-2.3994066043335635E-2</v>
      </c>
      <c r="AF259" s="5">
        <f t="shared" si="50"/>
        <v>9.5837545178149852E-4</v>
      </c>
    </row>
    <row r="260" spans="1:32" x14ac:dyDescent="0.25">
      <c r="A260" s="4">
        <f t="shared" ref="A260:A323" si="64">A259+H$124</f>
        <v>6.4500000000000137E-4</v>
      </c>
      <c r="B260" s="5">
        <f t="shared" si="54"/>
        <v>18</v>
      </c>
      <c r="C260" s="5">
        <f t="shared" si="55"/>
        <v>5.2523938264533445</v>
      </c>
      <c r="D260" s="5">
        <f t="shared" si="56"/>
        <v>7.6887021649850471</v>
      </c>
      <c r="E260" s="5">
        <f t="shared" si="57"/>
        <v>1.1427826217967683</v>
      </c>
      <c r="F260" s="5">
        <f t="shared" ref="F260:F323" si="65">H260+P260</f>
        <v>1.1100038007259263</v>
      </c>
      <c r="G260" s="5">
        <f t="shared" si="58"/>
        <v>0.4925458044927814</v>
      </c>
      <c r="H260" s="5">
        <f t="shared" si="59"/>
        <v>0.46895137053578023</v>
      </c>
      <c r="J260" s="5">
        <f t="shared" ref="J260:J323" si="66">B$117*SIN(F$124*A260)</f>
        <v>-3.3113342294579337E-2</v>
      </c>
      <c r="K260" s="5">
        <f t="shared" si="43"/>
        <v>0.70229664039719286</v>
      </c>
      <c r="L260" s="5">
        <f t="shared" si="44"/>
        <v>0.64130890047545053</v>
      </c>
      <c r="M260" s="5">
        <f t="shared" si="53"/>
        <v>0.64105324192040869</v>
      </c>
      <c r="N260" s="5">
        <f t="shared" si="53"/>
        <v>0.64105243019827896</v>
      </c>
      <c r="O260" s="5">
        <f t="shared" si="53"/>
        <v>0.64105243019014602</v>
      </c>
      <c r="P260" s="5">
        <f t="shared" si="53"/>
        <v>0.64105243019014613</v>
      </c>
      <c r="Q260" s="4">
        <f t="shared" si="45"/>
        <v>1.9675979876221722E-3</v>
      </c>
      <c r="R260" s="5">
        <f t="shared" si="60"/>
        <v>7.6887021649850471</v>
      </c>
      <c r="T260" s="4">
        <f t="shared" si="46"/>
        <v>6.4500000000000137E-4</v>
      </c>
      <c r="U260" s="5">
        <f t="shared" si="61"/>
        <v>2.4363083385317026</v>
      </c>
      <c r="V260" s="5">
        <f t="shared" si="62"/>
        <v>2.5407312588599744</v>
      </c>
      <c r="W260" s="5">
        <f t="shared" si="47"/>
        <v>-0.10442292032827183</v>
      </c>
      <c r="AC260" s="4">
        <f t="shared" si="48"/>
        <v>6.4500000000000137E-4</v>
      </c>
      <c r="AD260" s="5">
        <f t="shared" si="49"/>
        <v>-2.3594433957001171E-2</v>
      </c>
      <c r="AE260" s="5">
        <f t="shared" si="63"/>
        <v>-2.4605717979764637E-2</v>
      </c>
      <c r="AF260" s="5">
        <f t="shared" si="50"/>
        <v>1.0112840227634659E-3</v>
      </c>
    </row>
    <row r="261" spans="1:32" x14ac:dyDescent="0.25">
      <c r="A261" s="4">
        <f t="shared" si="64"/>
        <v>6.5000000000000138E-4</v>
      </c>
      <c r="B261" s="5">
        <f t="shared" si="54"/>
        <v>18</v>
      </c>
      <c r="C261" s="5">
        <f t="shared" si="55"/>
        <v>5.2523938264533445</v>
      </c>
      <c r="D261" s="5">
        <f t="shared" si="56"/>
        <v>7.7439496693200942</v>
      </c>
      <c r="E261" s="5">
        <f t="shared" si="57"/>
        <v>1.1427826217967683</v>
      </c>
      <c r="F261" s="5">
        <f t="shared" si="65"/>
        <v>1.1092209299456002</v>
      </c>
      <c r="G261" s="5">
        <f t="shared" si="58"/>
        <v>0.4925458044927814</v>
      </c>
      <c r="H261" s="5">
        <f t="shared" si="59"/>
        <v>0.46841632594733212</v>
      </c>
      <c r="J261" s="5">
        <f t="shared" si="66"/>
        <v>-3.3903798922093088E-2</v>
      </c>
      <c r="K261" s="5">
        <f t="shared" ref="K261:K324" si="67">$B$121+J261</f>
        <v>0.7015061837696791</v>
      </c>
      <c r="L261" s="5">
        <f t="shared" ref="L261:L324" si="68">P260</f>
        <v>0.64105243019014613</v>
      </c>
      <c r="M261" s="5">
        <f t="shared" si="53"/>
        <v>0.64080535983959808</v>
      </c>
      <c r="N261" s="5">
        <f t="shared" si="53"/>
        <v>0.64080460400530004</v>
      </c>
      <c r="O261" s="5">
        <f t="shared" si="53"/>
        <v>0.64080460399826811</v>
      </c>
      <c r="P261" s="5">
        <f t="shared" si="53"/>
        <v>0.64080460399826811</v>
      </c>
      <c r="Q261" s="4">
        <f t="shared" ref="Q261:Q324" si="69">$B$65*(EXP(P261/$B$64)-1)</f>
        <v>1.9501648531336975E-3</v>
      </c>
      <c r="R261" s="5">
        <f t="shared" si="60"/>
        <v>7.7439496693200942</v>
      </c>
      <c r="T261" s="4">
        <f t="shared" ref="T261:T283" si="70">A261</f>
        <v>6.5000000000000138E-4</v>
      </c>
      <c r="U261" s="5">
        <f t="shared" si="61"/>
        <v>2.4915558428667497</v>
      </c>
      <c r="V261" s="5">
        <f t="shared" si="62"/>
        <v>2.6013816711448738</v>
      </c>
      <c r="W261" s="5">
        <f t="shared" ref="W261:W283" si="71">U261-V261</f>
        <v>-0.10982582827812415</v>
      </c>
      <c r="AC261" s="4">
        <f t="shared" ref="AC261:AC324" si="72">A261</f>
        <v>6.5000000000000138E-4</v>
      </c>
      <c r="AD261" s="5">
        <f t="shared" ref="AD261:AD324" si="73">H261-B$76</f>
        <v>-2.4129478545449279E-2</v>
      </c>
      <c r="AE261" s="5">
        <f t="shared" si="63"/>
        <v>-2.5193087043231938E-2</v>
      </c>
      <c r="AF261" s="5">
        <f t="shared" ref="AF261:AF324" si="74">AD261-AE261</f>
        <v>1.0636084977826595E-3</v>
      </c>
    </row>
    <row r="262" spans="1:32" x14ac:dyDescent="0.25">
      <c r="A262" s="4">
        <f t="shared" si="64"/>
        <v>6.5500000000000139E-4</v>
      </c>
      <c r="B262" s="5">
        <f t="shared" si="54"/>
        <v>18</v>
      </c>
      <c r="C262" s="5">
        <f t="shared" si="55"/>
        <v>5.2523938264533445</v>
      </c>
      <c r="D262" s="5">
        <f t="shared" si="56"/>
        <v>7.7967134540976408</v>
      </c>
      <c r="E262" s="5">
        <f t="shared" si="57"/>
        <v>1.1427826217967683</v>
      </c>
      <c r="F262" s="5">
        <f t="shared" si="65"/>
        <v>1.1084711770904578</v>
      </c>
      <c r="G262" s="5">
        <f t="shared" si="58"/>
        <v>0.4925458044927814</v>
      </c>
      <c r="H262" s="5">
        <f t="shared" si="59"/>
        <v>0.467905334946905</v>
      </c>
      <c r="J262" s="5">
        <f t="shared" si="66"/>
        <v>-3.4660796593326007E-2</v>
      </c>
      <c r="K262" s="5">
        <f t="shared" si="67"/>
        <v>0.70074918609844616</v>
      </c>
      <c r="L262" s="5">
        <f t="shared" si="68"/>
        <v>0.64080460399826811</v>
      </c>
      <c r="M262" s="5">
        <f t="shared" si="53"/>
        <v>0.64056654182665618</v>
      </c>
      <c r="N262" s="5">
        <f t="shared" si="53"/>
        <v>0.64056584214956236</v>
      </c>
      <c r="O262" s="5">
        <f t="shared" si="53"/>
        <v>0.64056584214355283</v>
      </c>
      <c r="P262" s="5">
        <f t="shared" si="53"/>
        <v>0.64056584214355283</v>
      </c>
      <c r="Q262" s="4">
        <f t="shared" si="69"/>
        <v>1.9335154466633244E-3</v>
      </c>
      <c r="R262" s="5">
        <f t="shared" si="60"/>
        <v>7.7967134540976408</v>
      </c>
      <c r="T262" s="4">
        <f t="shared" si="70"/>
        <v>6.5500000000000139E-4</v>
      </c>
      <c r="U262" s="5">
        <f t="shared" si="61"/>
        <v>2.5443196276442963</v>
      </c>
      <c r="V262" s="5">
        <f t="shared" si="62"/>
        <v>2.6594648337889701</v>
      </c>
      <c r="W262" s="5">
        <f t="shared" si="71"/>
        <v>-0.11514520614467383</v>
      </c>
      <c r="AC262" s="4">
        <f t="shared" si="72"/>
        <v>6.5500000000000139E-4</v>
      </c>
      <c r="AD262" s="5">
        <f t="shared" si="73"/>
        <v>-2.4640469545876398E-2</v>
      </c>
      <c r="AE262" s="5">
        <f t="shared" si="63"/>
        <v>-2.5755593571385849E-2</v>
      </c>
      <c r="AF262" s="5">
        <f t="shared" si="74"/>
        <v>1.1151240255094508E-3</v>
      </c>
    </row>
    <row r="263" spans="1:32" x14ac:dyDescent="0.25">
      <c r="A263" s="4">
        <f t="shared" si="64"/>
        <v>6.6000000000000141E-4</v>
      </c>
      <c r="B263" s="5">
        <f t="shared" si="54"/>
        <v>18</v>
      </c>
      <c r="C263" s="5">
        <f t="shared" si="55"/>
        <v>5.2523938264533445</v>
      </c>
      <c r="D263" s="5">
        <f t="shared" si="56"/>
        <v>7.846959282136706</v>
      </c>
      <c r="E263" s="5">
        <f t="shared" si="57"/>
        <v>1.1427826217967683</v>
      </c>
      <c r="F263" s="5">
        <f t="shared" si="65"/>
        <v>1.1077552845248162</v>
      </c>
      <c r="G263" s="5">
        <f t="shared" si="58"/>
        <v>0.4925458044927814</v>
      </c>
      <c r="H263" s="5">
        <f t="shared" si="59"/>
        <v>0.46741872910456034</v>
      </c>
      <c r="J263" s="5">
        <f t="shared" si="66"/>
        <v>-3.5383588242969978E-2</v>
      </c>
      <c r="K263" s="5">
        <f t="shared" si="67"/>
        <v>0.70002639444880221</v>
      </c>
      <c r="L263" s="5">
        <f t="shared" si="68"/>
        <v>0.64056584214355283</v>
      </c>
      <c r="M263" s="5">
        <f t="shared" si="53"/>
        <v>0.64033719900246089</v>
      </c>
      <c r="N263" s="5">
        <f t="shared" si="53"/>
        <v>0.64033655542532708</v>
      </c>
      <c r="O263" s="5">
        <f t="shared" si="53"/>
        <v>0.6403365554202558</v>
      </c>
      <c r="P263" s="5">
        <f t="shared" si="53"/>
        <v>0.6403365554202558</v>
      </c>
      <c r="Q263" s="4">
        <f t="shared" si="69"/>
        <v>1.9176605716199622E-3</v>
      </c>
      <c r="R263" s="5">
        <f t="shared" si="60"/>
        <v>7.846959282136706</v>
      </c>
      <c r="T263" s="4">
        <f t="shared" si="70"/>
        <v>6.6000000000000141E-4</v>
      </c>
      <c r="U263" s="5">
        <f t="shared" si="61"/>
        <v>2.5945654556833615</v>
      </c>
      <c r="V263" s="5">
        <f t="shared" si="62"/>
        <v>2.714923425723196</v>
      </c>
      <c r="W263" s="5">
        <f t="shared" si="71"/>
        <v>-0.12035797003983451</v>
      </c>
      <c r="AC263" s="4">
        <f t="shared" si="72"/>
        <v>6.6000000000000141E-4</v>
      </c>
      <c r="AD263" s="5">
        <f t="shared" si="73"/>
        <v>-2.5127075388221065E-2</v>
      </c>
      <c r="AE263" s="5">
        <f t="shared" si="63"/>
        <v>-2.629268243819528E-2</v>
      </c>
      <c r="AF263" s="5">
        <f t="shared" si="74"/>
        <v>1.1656070499742148E-3</v>
      </c>
    </row>
    <row r="264" spans="1:32" x14ac:dyDescent="0.25">
      <c r="A264" s="4">
        <f t="shared" si="64"/>
        <v>6.6500000000000142E-4</v>
      </c>
      <c r="B264" s="5">
        <f t="shared" si="54"/>
        <v>18</v>
      </c>
      <c r="C264" s="5">
        <f t="shared" si="55"/>
        <v>5.2523938264533445</v>
      </c>
      <c r="D264" s="5">
        <f t="shared" si="56"/>
        <v>7.8946552527554434</v>
      </c>
      <c r="E264" s="5">
        <f t="shared" si="57"/>
        <v>1.1427826217967683</v>
      </c>
      <c r="F264" s="5">
        <f t="shared" si="65"/>
        <v>1.1070739611765956</v>
      </c>
      <c r="G264" s="5">
        <f t="shared" si="58"/>
        <v>0.4925458044927814</v>
      </c>
      <c r="H264" s="5">
        <f t="shared" si="59"/>
        <v>0.46695681736252809</v>
      </c>
      <c r="J264" s="5">
        <f t="shared" si="66"/>
        <v>-3.6071460562930521E-2</v>
      </c>
      <c r="K264" s="5">
        <f t="shared" si="67"/>
        <v>0.69933852212884162</v>
      </c>
      <c r="L264" s="5">
        <f t="shared" si="68"/>
        <v>0.6403365554202558</v>
      </c>
      <c r="M264" s="5">
        <f t="shared" si="53"/>
        <v>0.6401177316854334</v>
      </c>
      <c r="N264" s="5">
        <f t="shared" si="53"/>
        <v>0.64011714381828821</v>
      </c>
      <c r="O264" s="5">
        <f t="shared" si="53"/>
        <v>0.64011714381406759</v>
      </c>
      <c r="P264" s="5">
        <f t="shared" si="53"/>
        <v>0.64011714381406759</v>
      </c>
      <c r="Q264" s="4">
        <f t="shared" si="69"/>
        <v>1.9026102941393317E-3</v>
      </c>
      <c r="R264" s="5">
        <f t="shared" si="60"/>
        <v>7.8946552527554434</v>
      </c>
      <c r="T264" s="4">
        <f t="shared" si="70"/>
        <v>6.6500000000000142E-4</v>
      </c>
      <c r="U264" s="5">
        <f t="shared" si="61"/>
        <v>2.6422614263020989</v>
      </c>
      <c r="V264" s="5">
        <f t="shared" si="62"/>
        <v>2.7677027160129102</v>
      </c>
      <c r="W264" s="5">
        <f t="shared" si="71"/>
        <v>-0.12544128971081125</v>
      </c>
      <c r="AC264" s="4">
        <f t="shared" si="72"/>
        <v>6.6500000000000142E-4</v>
      </c>
      <c r="AD264" s="5">
        <f t="shared" si="73"/>
        <v>-2.5588987130253316E-2</v>
      </c>
      <c r="AE264" s="5">
        <f t="shared" si="63"/>
        <v>-2.6803823601792232E-2</v>
      </c>
      <c r="AF264" s="5">
        <f t="shared" si="74"/>
        <v>1.2148364715389159E-3</v>
      </c>
    </row>
    <row r="265" spans="1:32" x14ac:dyDescent="0.25">
      <c r="A265" s="4">
        <f t="shared" si="64"/>
        <v>6.7000000000000143E-4</v>
      </c>
      <c r="B265" s="5">
        <f t="shared" si="54"/>
        <v>18</v>
      </c>
      <c r="C265" s="5">
        <f t="shared" si="55"/>
        <v>5.2523938264533445</v>
      </c>
      <c r="D265" s="5">
        <f t="shared" si="56"/>
        <v>7.9397717351665378</v>
      </c>
      <c r="E265" s="5">
        <f t="shared" si="57"/>
        <v>1.1427826217967683</v>
      </c>
      <c r="F265" s="5">
        <f t="shared" si="65"/>
        <v>1.1064278818242252</v>
      </c>
      <c r="G265" s="5">
        <f t="shared" si="58"/>
        <v>0.4925458044927814</v>
      </c>
      <c r="H265" s="5">
        <f t="shared" si="59"/>
        <v>0.46651988668023919</v>
      </c>
      <c r="J265" s="5">
        <f t="shared" si="66"/>
        <v>-3.6723734706275678E-2</v>
      </c>
      <c r="K265" s="5">
        <f t="shared" si="67"/>
        <v>0.6986862479854965</v>
      </c>
      <c r="L265" s="5">
        <f t="shared" si="68"/>
        <v>0.64011714381406759</v>
      </c>
      <c r="M265" s="5">
        <f t="shared" si="53"/>
        <v>0.63990852803098275</v>
      </c>
      <c r="N265" s="5">
        <f t="shared" si="53"/>
        <v>0.63990799514744556</v>
      </c>
      <c r="O265" s="5">
        <f t="shared" si="53"/>
        <v>0.63990799514398589</v>
      </c>
      <c r="P265" s="5">
        <f t="shared" si="53"/>
        <v>0.639907995143986</v>
      </c>
      <c r="Q265" s="4">
        <f t="shared" si="69"/>
        <v>1.8883739641007899E-3</v>
      </c>
      <c r="R265" s="5">
        <f t="shared" si="60"/>
        <v>7.9397717351665378</v>
      </c>
      <c r="T265" s="4">
        <f t="shared" si="70"/>
        <v>6.7000000000000143E-4</v>
      </c>
      <c r="U265" s="5">
        <f t="shared" si="61"/>
        <v>2.6873779087131933</v>
      </c>
      <c r="V265" s="5">
        <f t="shared" si="62"/>
        <v>2.8177506178707197</v>
      </c>
      <c r="W265" s="5">
        <f t="shared" si="71"/>
        <v>-0.13037270915752641</v>
      </c>
      <c r="AC265" s="4">
        <f t="shared" si="72"/>
        <v>6.7000000000000143E-4</v>
      </c>
      <c r="AD265" s="5">
        <f t="shared" si="73"/>
        <v>-2.602591781254221E-2</v>
      </c>
      <c r="AE265" s="5">
        <f t="shared" si="63"/>
        <v>-2.7288512627559072E-2</v>
      </c>
      <c r="AF265" s="5">
        <f t="shared" si="74"/>
        <v>1.2625948150168619E-3</v>
      </c>
    </row>
    <row r="266" spans="1:32" x14ac:dyDescent="0.25">
      <c r="A266" s="4">
        <f t="shared" si="64"/>
        <v>6.7500000000000145E-4</v>
      </c>
      <c r="B266" s="5">
        <f t="shared" si="54"/>
        <v>18</v>
      </c>
      <c r="C266" s="5">
        <f t="shared" si="55"/>
        <v>5.2523938264533445</v>
      </c>
      <c r="D266" s="5">
        <f t="shared" si="56"/>
        <v>7.982281299337795</v>
      </c>
      <c r="E266" s="5">
        <f t="shared" si="57"/>
        <v>1.1427826217967683</v>
      </c>
      <c r="F266" s="5">
        <f t="shared" si="65"/>
        <v>1.1058176864172093</v>
      </c>
      <c r="G266" s="5">
        <f t="shared" si="58"/>
        <v>0.4925458044927814</v>
      </c>
      <c r="H266" s="5">
        <f t="shared" si="59"/>
        <v>0.46610820270390635</v>
      </c>
      <c r="J266" s="5">
        <f t="shared" si="66"/>
        <v>-3.7339766957175946E-2</v>
      </c>
      <c r="K266" s="5">
        <f t="shared" si="67"/>
        <v>0.69807021573459616</v>
      </c>
      <c r="L266" s="5">
        <f t="shared" si="68"/>
        <v>0.639907995143986</v>
      </c>
      <c r="M266" s="5">
        <f t="shared" si="53"/>
        <v>0.63970996267996161</v>
      </c>
      <c r="N266" s="5">
        <f t="shared" si="53"/>
        <v>0.6397094837160916</v>
      </c>
      <c r="O266" s="5">
        <f t="shared" si="53"/>
        <v>0.63970948371330305</v>
      </c>
      <c r="P266" s="5">
        <f t="shared" si="53"/>
        <v>0.63970948371330305</v>
      </c>
      <c r="Q266" s="4">
        <f t="shared" si="69"/>
        <v>1.8749602369439987E-3</v>
      </c>
      <c r="R266" s="5">
        <f t="shared" si="60"/>
        <v>7.982281299337795</v>
      </c>
      <c r="T266" s="4">
        <f t="shared" si="70"/>
        <v>6.7500000000000145E-4</v>
      </c>
      <c r="U266" s="5">
        <f t="shared" si="61"/>
        <v>2.7298874728844504</v>
      </c>
      <c r="V266" s="5">
        <f t="shared" si="62"/>
        <v>2.8650177400598436</v>
      </c>
      <c r="W266" s="5">
        <f t="shared" si="71"/>
        <v>-0.13513026717539312</v>
      </c>
      <c r="AC266" s="4">
        <f t="shared" si="72"/>
        <v>6.7500000000000145E-4</v>
      </c>
      <c r="AD266" s="5">
        <f t="shared" si="73"/>
        <v>-2.6437601788875054E-2</v>
      </c>
      <c r="AE266" s="5">
        <f t="shared" si="63"/>
        <v>-2.7746271185944551E-2</v>
      </c>
      <c r="AF266" s="5">
        <f t="shared" si="74"/>
        <v>1.3086693970694972E-3</v>
      </c>
    </row>
    <row r="267" spans="1:32" x14ac:dyDescent="0.25">
      <c r="A267" s="4">
        <f t="shared" si="64"/>
        <v>6.8000000000000146E-4</v>
      </c>
      <c r="B267" s="5">
        <f t="shared" si="54"/>
        <v>18</v>
      </c>
      <c r="C267" s="5">
        <f t="shared" si="55"/>
        <v>5.2523938264533445</v>
      </c>
      <c r="D267" s="5">
        <f t="shared" si="56"/>
        <v>8.0221586451025217</v>
      </c>
      <c r="E267" s="5">
        <f t="shared" si="57"/>
        <v>1.1427826217967683</v>
      </c>
      <c r="F267" s="5">
        <f t="shared" si="65"/>
        <v>1.1052439794311262</v>
      </c>
      <c r="G267" s="5">
        <f t="shared" si="58"/>
        <v>0.4925458044927814</v>
      </c>
      <c r="H267" s="5">
        <f t="shared" si="59"/>
        <v>0.46572201045305461</v>
      </c>
      <c r="J267" s="5">
        <f t="shared" si="66"/>
        <v>-3.7918949366174175E-2</v>
      </c>
      <c r="K267" s="5">
        <f t="shared" si="67"/>
        <v>0.69749103332559803</v>
      </c>
      <c r="L267" s="5">
        <f t="shared" si="68"/>
        <v>0.63970948371330305</v>
      </c>
      <c r="M267" s="5">
        <f t="shared" si="53"/>
        <v>0.63952239542452127</v>
      </c>
      <c r="N267" s="5">
        <f t="shared" si="53"/>
        <v>0.63952196898027736</v>
      </c>
      <c r="O267" s="5">
        <f t="shared" si="53"/>
        <v>0.63952196897807168</v>
      </c>
      <c r="P267" s="5">
        <f t="shared" si="53"/>
        <v>0.63952196897807168</v>
      </c>
      <c r="Q267" s="4">
        <f t="shared" si="69"/>
        <v>1.8623770960378696E-3</v>
      </c>
      <c r="R267" s="5">
        <f t="shared" si="60"/>
        <v>8.0221586451025217</v>
      </c>
      <c r="T267" s="4">
        <f t="shared" si="70"/>
        <v>6.8000000000000146E-4</v>
      </c>
      <c r="U267" s="5">
        <f t="shared" si="61"/>
        <v>2.7697648186491772</v>
      </c>
      <c r="V267" s="5">
        <f t="shared" si="62"/>
        <v>2.9094574356373122</v>
      </c>
      <c r="W267" s="5">
        <f t="shared" si="71"/>
        <v>-0.13969261698813495</v>
      </c>
      <c r="AC267" s="4">
        <f t="shared" si="72"/>
        <v>6.8000000000000146E-4</v>
      </c>
      <c r="AD267" s="5">
        <f t="shared" si="73"/>
        <v>-2.6823794039726789E-2</v>
      </c>
      <c r="AE267" s="5">
        <f t="shared" si="63"/>
        <v>-2.8176647524517418E-2</v>
      </c>
      <c r="AF267" s="5">
        <f t="shared" si="74"/>
        <v>1.3528534847906289E-3</v>
      </c>
    </row>
    <row r="268" spans="1:32" x14ac:dyDescent="0.25">
      <c r="A268" s="4">
        <f t="shared" si="64"/>
        <v>6.8500000000000147E-4</v>
      </c>
      <c r="B268" s="5">
        <f t="shared" si="54"/>
        <v>18</v>
      </c>
      <c r="C268" s="5">
        <f t="shared" si="55"/>
        <v>5.2523938264533445</v>
      </c>
      <c r="D268" s="5">
        <f t="shared" si="56"/>
        <v>8.0593805303205599</v>
      </c>
      <c r="E268" s="5">
        <f t="shared" si="57"/>
        <v>1.1427826217967683</v>
      </c>
      <c r="F268" s="5">
        <f t="shared" si="65"/>
        <v>1.104707329257788</v>
      </c>
      <c r="G268" s="5">
        <f t="shared" si="58"/>
        <v>0.4925458044927814</v>
      </c>
      <c r="H268" s="5">
        <f t="shared" si="59"/>
        <v>0.46536153501624627</v>
      </c>
      <c r="J268" s="5">
        <f t="shared" si="66"/>
        <v>-3.8460710350158245E-2</v>
      </c>
      <c r="K268" s="5">
        <f t="shared" si="67"/>
        <v>0.69694927234161397</v>
      </c>
      <c r="L268" s="5">
        <f t="shared" si="68"/>
        <v>0.63952196897807168</v>
      </c>
      <c r="M268" s="5">
        <f t="shared" si="53"/>
        <v>0.63934616989988502</v>
      </c>
      <c r="N268" s="5">
        <f t="shared" si="53"/>
        <v>0.63934579424324989</v>
      </c>
      <c r="O268" s="5">
        <f t="shared" si="53"/>
        <v>0.63934579424154181</v>
      </c>
      <c r="P268" s="5">
        <f t="shared" si="53"/>
        <v>0.63934579424154181</v>
      </c>
      <c r="Q268" s="4">
        <f t="shared" si="69"/>
        <v>1.8506318753490681E-3</v>
      </c>
      <c r="R268" s="5">
        <f t="shared" si="60"/>
        <v>8.0593805303205599</v>
      </c>
      <c r="T268" s="4">
        <f t="shared" si="70"/>
        <v>6.8500000000000147E-4</v>
      </c>
      <c r="U268" s="5">
        <f t="shared" si="61"/>
        <v>2.8069867038672154</v>
      </c>
      <c r="V268" s="5">
        <f t="shared" si="62"/>
        <v>2.9510258479888614</v>
      </c>
      <c r="W268" s="5">
        <f t="shared" si="71"/>
        <v>-0.14403914412164598</v>
      </c>
      <c r="AC268" s="4">
        <f t="shared" si="72"/>
        <v>6.8500000000000147E-4</v>
      </c>
      <c r="AD268" s="5">
        <f t="shared" si="73"/>
        <v>-2.7184269476535128E-2</v>
      </c>
      <c r="AE268" s="5">
        <f t="shared" si="63"/>
        <v>-2.8579216913791481E-2</v>
      </c>
      <c r="AF268" s="5">
        <f t="shared" si="74"/>
        <v>1.3949474372563532E-3</v>
      </c>
    </row>
    <row r="269" spans="1:32" x14ac:dyDescent="0.25">
      <c r="A269" s="4">
        <f t="shared" si="64"/>
        <v>6.9000000000000148E-4</v>
      </c>
      <c r="B269" s="5">
        <f t="shared" si="54"/>
        <v>18</v>
      </c>
      <c r="C269" s="5">
        <f t="shared" si="55"/>
        <v>5.2523938264533445</v>
      </c>
      <c r="D269" s="5">
        <f t="shared" si="56"/>
        <v>8.0939256988986585</v>
      </c>
      <c r="E269" s="5">
        <f t="shared" si="57"/>
        <v>1.1427826217967683</v>
      </c>
      <c r="F269" s="5">
        <f t="shared" si="65"/>
        <v>1.1042082676312761</v>
      </c>
      <c r="G269" s="5">
        <f t="shared" si="58"/>
        <v>0.4925458044927814</v>
      </c>
      <c r="H269" s="5">
        <f t="shared" si="59"/>
        <v>0.46502698224816741</v>
      </c>
      <c r="J269" s="5">
        <f t="shared" si="66"/>
        <v>-3.8964515256444524E-2</v>
      </c>
      <c r="K269" s="5">
        <f t="shared" si="67"/>
        <v>0.69644546743532765</v>
      </c>
      <c r="L269" s="5">
        <f t="shared" si="68"/>
        <v>0.63934579424154181</v>
      </c>
      <c r="M269" s="5">
        <f t="shared" si="53"/>
        <v>0.6391816123106091</v>
      </c>
      <c r="N269" s="5">
        <f t="shared" si="53"/>
        <v>0.6391812853844</v>
      </c>
      <c r="O269" s="5">
        <f t="shared" si="53"/>
        <v>0.63918128538310881</v>
      </c>
      <c r="P269" s="5">
        <f t="shared" si="53"/>
        <v>0.63918128538310881</v>
      </c>
      <c r="Q269" s="4">
        <f t="shared" si="69"/>
        <v>1.8397312821549065E-3</v>
      </c>
      <c r="R269" s="5">
        <f t="shared" si="60"/>
        <v>8.0939256988986585</v>
      </c>
      <c r="T269" s="4">
        <f t="shared" si="70"/>
        <v>6.9000000000000148E-4</v>
      </c>
      <c r="U269" s="5">
        <f t="shared" si="61"/>
        <v>2.841531872445314</v>
      </c>
      <c r="V269" s="5">
        <f t="shared" si="62"/>
        <v>2.9896819541101127</v>
      </c>
      <c r="W269" s="5">
        <f t="shared" si="71"/>
        <v>-0.14815008166479871</v>
      </c>
      <c r="AC269" s="4">
        <f t="shared" si="72"/>
        <v>6.9000000000000148E-4</v>
      </c>
      <c r="AD269" s="5">
        <f t="shared" si="73"/>
        <v>-2.7518822244613994E-2</v>
      </c>
      <c r="AE269" s="5">
        <f t="shared" si="63"/>
        <v>-2.8953582066382294E-2</v>
      </c>
      <c r="AF269" s="5">
        <f t="shared" si="74"/>
        <v>1.4347598217683E-3</v>
      </c>
    </row>
    <row r="270" spans="1:32" x14ac:dyDescent="0.25">
      <c r="A270" s="4">
        <f t="shared" si="64"/>
        <v>6.950000000000015E-4</v>
      </c>
      <c r="B270" s="5">
        <f t="shared" si="54"/>
        <v>18</v>
      </c>
      <c r="C270" s="5">
        <f t="shared" si="55"/>
        <v>5.2523938264533445</v>
      </c>
      <c r="D270" s="5">
        <f t="shared" si="56"/>
        <v>8.1257748094797062</v>
      </c>
      <c r="E270" s="5">
        <f t="shared" si="57"/>
        <v>1.1427826217967683</v>
      </c>
      <c r="F270" s="5">
        <f t="shared" si="65"/>
        <v>1.1037472890905127</v>
      </c>
      <c r="G270" s="5">
        <f t="shared" si="58"/>
        <v>0.4925458044927814</v>
      </c>
      <c r="H270" s="5">
        <f t="shared" si="59"/>
        <v>0.46471853946023745</v>
      </c>
      <c r="J270" s="5">
        <f t="shared" si="66"/>
        <v>-3.9429866890415631E-2</v>
      </c>
      <c r="K270" s="5">
        <f t="shared" si="67"/>
        <v>0.69598011580135655</v>
      </c>
      <c r="L270" s="5">
        <f t="shared" si="68"/>
        <v>0.63918128538310881</v>
      </c>
      <c r="M270" s="5">
        <f t="shared" si="53"/>
        <v>0.63902903019986157</v>
      </c>
      <c r="N270" s="5">
        <f t="shared" si="53"/>
        <v>0.63902874963122447</v>
      </c>
      <c r="O270" s="5">
        <f t="shared" si="53"/>
        <v>0.63902874963027523</v>
      </c>
      <c r="P270" s="5">
        <f t="shared" si="53"/>
        <v>0.63902874963027523</v>
      </c>
      <c r="Q270" s="4">
        <f t="shared" si="69"/>
        <v>1.8296814195451765E-3</v>
      </c>
      <c r="R270" s="5">
        <f t="shared" si="60"/>
        <v>8.1257748094797062</v>
      </c>
      <c r="T270" s="4">
        <f t="shared" si="70"/>
        <v>6.950000000000015E-4</v>
      </c>
      <c r="U270" s="5">
        <f t="shared" si="61"/>
        <v>2.8733809830263617</v>
      </c>
      <c r="V270" s="5">
        <f t="shared" si="62"/>
        <v>3.0253876050913333</v>
      </c>
      <c r="W270" s="5">
        <f t="shared" si="71"/>
        <v>-0.15200662206497162</v>
      </c>
      <c r="AC270" s="4">
        <f t="shared" si="72"/>
        <v>6.950000000000015E-4</v>
      </c>
      <c r="AD270" s="5">
        <f t="shared" si="73"/>
        <v>-2.7827265032543957E-2</v>
      </c>
      <c r="AE270" s="5">
        <f t="shared" si="63"/>
        <v>-2.929937352908191E-2</v>
      </c>
      <c r="AF270" s="5">
        <f t="shared" si="74"/>
        <v>1.4721084965379529E-3</v>
      </c>
    </row>
    <row r="271" spans="1:32" x14ac:dyDescent="0.25">
      <c r="A271" s="4">
        <f t="shared" si="64"/>
        <v>7.0000000000000151E-4</v>
      </c>
      <c r="B271" s="5">
        <f t="shared" si="54"/>
        <v>18</v>
      </c>
      <c r="C271" s="5">
        <f t="shared" si="55"/>
        <v>5.2523938264533445</v>
      </c>
      <c r="D271" s="5">
        <f t="shared" si="56"/>
        <v>8.1549103656014097</v>
      </c>
      <c r="E271" s="5">
        <f t="shared" si="57"/>
        <v>1.1427826217967683</v>
      </c>
      <c r="F271" s="5">
        <f t="shared" si="65"/>
        <v>1.1033248504789974</v>
      </c>
      <c r="G271" s="5">
        <f t="shared" si="58"/>
        <v>0.4925458044927814</v>
      </c>
      <c r="H271" s="5">
        <f t="shared" si="59"/>
        <v>0.46443637609698746</v>
      </c>
      <c r="J271" s="5">
        <f t="shared" si="66"/>
        <v>-3.9856306006191417E-2</v>
      </c>
      <c r="K271" s="5">
        <f t="shared" si="67"/>
        <v>0.69555367668558077</v>
      </c>
      <c r="L271" s="5">
        <f t="shared" si="68"/>
        <v>0.63902874963027523</v>
      </c>
      <c r="M271" s="5">
        <f t="shared" ref="M271:P290" si="75">L271-($B$65*(EXP(L271/$B$64)-1)-$K271/$B$122+L271/$B$122)/($B$66*EXP(L271/$B$64)+$B$123)</f>
        <v>0.63888871127013458</v>
      </c>
      <c r="N271" s="5">
        <f t="shared" si="75"/>
        <v>0.63888847438268559</v>
      </c>
      <c r="O271" s="5">
        <f t="shared" si="75"/>
        <v>0.63888847438201002</v>
      </c>
      <c r="P271" s="5">
        <f t="shared" si="75"/>
        <v>0.63888847438201002</v>
      </c>
      <c r="Q271" s="4">
        <f t="shared" si="69"/>
        <v>1.8204878084603056E-3</v>
      </c>
      <c r="R271" s="5">
        <f t="shared" si="60"/>
        <v>8.1549103656014097</v>
      </c>
      <c r="T271" s="4">
        <f t="shared" si="70"/>
        <v>7.0000000000000151E-4</v>
      </c>
      <c r="U271" s="5">
        <f t="shared" si="61"/>
        <v>2.9025165391480652</v>
      </c>
      <c r="V271" s="5">
        <f t="shared" si="62"/>
        <v>3.0581075637658017</v>
      </c>
      <c r="W271" s="5">
        <f t="shared" si="71"/>
        <v>-0.15559102461773655</v>
      </c>
      <c r="AC271" s="4">
        <f t="shared" si="72"/>
        <v>7.0000000000000151E-4</v>
      </c>
      <c r="AD271" s="5">
        <f t="shared" si="73"/>
        <v>-2.8109428395793945E-2</v>
      </c>
      <c r="AE271" s="5">
        <f t="shared" si="63"/>
        <v>-2.961625004746456E-2</v>
      </c>
      <c r="AF271" s="5">
        <f t="shared" si="74"/>
        <v>1.5068216516706152E-3</v>
      </c>
    </row>
    <row r="272" spans="1:32" x14ac:dyDescent="0.25">
      <c r="A272" s="4">
        <f t="shared" si="64"/>
        <v>7.0500000000000152E-4</v>
      </c>
      <c r="B272" s="5">
        <f t="shared" si="54"/>
        <v>18</v>
      </c>
      <c r="C272" s="5">
        <f t="shared" si="55"/>
        <v>5.2523938264533445</v>
      </c>
      <c r="D272" s="5">
        <f t="shared" si="56"/>
        <v>8.181316648107412</v>
      </c>
      <c r="E272" s="5">
        <f t="shared" si="57"/>
        <v>1.1427826217967683</v>
      </c>
      <c r="F272" s="5">
        <f t="shared" si="65"/>
        <v>1.1029413704823088</v>
      </c>
      <c r="G272" s="5">
        <f t="shared" si="58"/>
        <v>0.4925458044927814</v>
      </c>
      <c r="H272" s="5">
        <f t="shared" si="59"/>
        <v>0.46418064439062501</v>
      </c>
      <c r="J272" s="5">
        <f t="shared" si="66"/>
        <v>-4.0243411759849239E-2</v>
      </c>
      <c r="K272" s="5">
        <f t="shared" si="67"/>
        <v>0.69516657093192291</v>
      </c>
      <c r="L272" s="5">
        <f t="shared" si="68"/>
        <v>0.63888847438201002</v>
      </c>
      <c r="M272" s="5">
        <f t="shared" si="75"/>
        <v>0.63876092226359615</v>
      </c>
      <c r="N272" s="5">
        <f t="shared" si="75"/>
        <v>0.63876072609214651</v>
      </c>
      <c r="O272" s="5">
        <f t="shared" si="75"/>
        <v>0.63876072609168388</v>
      </c>
      <c r="P272" s="5">
        <f t="shared" si="75"/>
        <v>0.63876072609168388</v>
      </c>
      <c r="Q272" s="4">
        <f t="shared" si="69"/>
        <v>1.8121554090187661E-3</v>
      </c>
      <c r="R272" s="5">
        <f t="shared" si="60"/>
        <v>8.181316648107412</v>
      </c>
      <c r="T272" s="4">
        <f t="shared" si="70"/>
        <v>7.0500000000000152E-4</v>
      </c>
      <c r="U272" s="5">
        <f t="shared" si="61"/>
        <v>2.9289228216540675</v>
      </c>
      <c r="V272" s="5">
        <f t="shared" si="62"/>
        <v>3.0878095394846343</v>
      </c>
      <c r="W272" s="5">
        <f t="shared" si="71"/>
        <v>-0.15888671783056685</v>
      </c>
      <c r="AC272" s="4">
        <f t="shared" si="72"/>
        <v>7.0500000000000152E-4</v>
      </c>
      <c r="AD272" s="5">
        <f t="shared" si="73"/>
        <v>-2.8365160102156395E-2</v>
      </c>
      <c r="AE272" s="5">
        <f t="shared" si="63"/>
        <v>-2.9903898902663567E-2</v>
      </c>
      <c r="AF272" s="5">
        <f t="shared" si="74"/>
        <v>1.5387388005071723E-3</v>
      </c>
    </row>
    <row r="273" spans="1:32" x14ac:dyDescent="0.25">
      <c r="A273" s="4">
        <f t="shared" si="64"/>
        <v>7.1000000000000154E-4</v>
      </c>
      <c r="B273" s="5">
        <f t="shared" si="54"/>
        <v>18</v>
      </c>
      <c r="C273" s="5">
        <f t="shared" si="55"/>
        <v>5.2523938264533445</v>
      </c>
      <c r="D273" s="5">
        <f t="shared" si="56"/>
        <v>8.2049796505686317</v>
      </c>
      <c r="E273" s="5">
        <f t="shared" si="57"/>
        <v>1.1427826217967683</v>
      </c>
      <c r="F273" s="5">
        <f t="shared" si="65"/>
        <v>1.1025972292039155</v>
      </c>
      <c r="G273" s="5">
        <f t="shared" si="58"/>
        <v>0.4925458044927814</v>
      </c>
      <c r="H273" s="5">
        <f t="shared" si="59"/>
        <v>0.46395147998644615</v>
      </c>
      <c r="J273" s="5">
        <f t="shared" si="66"/>
        <v>-4.0590802124746063E-2</v>
      </c>
      <c r="K273" s="5">
        <f t="shared" si="67"/>
        <v>0.69481918056702607</v>
      </c>
      <c r="L273" s="5">
        <f t="shared" si="68"/>
        <v>0.63876072609168388</v>
      </c>
      <c r="M273" s="5">
        <f t="shared" si="75"/>
        <v>0.63864590790999942</v>
      </c>
      <c r="N273" s="5">
        <f t="shared" si="75"/>
        <v>0.63864574921777162</v>
      </c>
      <c r="O273" s="5">
        <f t="shared" si="75"/>
        <v>0.63864574921746931</v>
      </c>
      <c r="P273" s="5">
        <f t="shared" si="75"/>
        <v>0.63864574921746931</v>
      </c>
      <c r="Q273" s="4">
        <f t="shared" si="69"/>
        <v>1.8046886408946204E-3</v>
      </c>
      <c r="R273" s="5">
        <f t="shared" si="60"/>
        <v>8.2049796505686317</v>
      </c>
      <c r="T273" s="4">
        <f t="shared" si="70"/>
        <v>7.1000000000000154E-4</v>
      </c>
      <c r="U273" s="5">
        <f t="shared" si="61"/>
        <v>2.9525858241152871</v>
      </c>
      <c r="V273" s="5">
        <f t="shared" si="62"/>
        <v>3.1144642199837578</v>
      </c>
      <c r="W273" s="5">
        <f t="shared" si="71"/>
        <v>-0.16187839586847064</v>
      </c>
      <c r="AC273" s="4">
        <f t="shared" si="72"/>
        <v>7.1000000000000154E-4</v>
      </c>
      <c r="AD273" s="5">
        <f t="shared" si="73"/>
        <v>-2.8594324506335256E-2</v>
      </c>
      <c r="AE273" s="5">
        <f t="shared" si="63"/>
        <v>-3.0162036219987108E-2</v>
      </c>
      <c r="AF273" s="5">
        <f t="shared" si="74"/>
        <v>1.5677117136518523E-3</v>
      </c>
    </row>
    <row r="274" spans="1:32" x14ac:dyDescent="0.25">
      <c r="A274" s="4">
        <f t="shared" si="64"/>
        <v>7.1500000000000155E-4</v>
      </c>
      <c r="B274" s="5">
        <f t="shared" si="54"/>
        <v>18</v>
      </c>
      <c r="C274" s="5">
        <f t="shared" si="55"/>
        <v>5.2523938264533445</v>
      </c>
      <c r="D274" s="5">
        <f t="shared" si="56"/>
        <v>8.2258870184389039</v>
      </c>
      <c r="E274" s="5">
        <f t="shared" si="57"/>
        <v>1.1427826217967683</v>
      </c>
      <c r="F274" s="5">
        <f t="shared" si="65"/>
        <v>1.1022927677798053</v>
      </c>
      <c r="G274" s="5">
        <f t="shared" si="58"/>
        <v>0.4925458044927814</v>
      </c>
      <c r="H274" s="5">
        <f t="shared" si="59"/>
        <v>0.4637490025320829</v>
      </c>
      <c r="J274" s="5">
        <f t="shared" si="66"/>
        <v>-4.0898134268532692E-2</v>
      </c>
      <c r="K274" s="5">
        <f t="shared" si="67"/>
        <v>0.69451184842323943</v>
      </c>
      <c r="L274" s="5">
        <f t="shared" si="68"/>
        <v>0.63864574921746931</v>
      </c>
      <c r="M274" s="5">
        <f t="shared" si="75"/>
        <v>0.63854388994969669</v>
      </c>
      <c r="N274" s="5">
        <f t="shared" si="75"/>
        <v>0.63854376524790879</v>
      </c>
      <c r="O274" s="5">
        <f t="shared" si="75"/>
        <v>0.63854376524772227</v>
      </c>
      <c r="P274" s="5">
        <f t="shared" si="75"/>
        <v>0.63854376524772238</v>
      </c>
      <c r="Q274" s="4">
        <f t="shared" si="69"/>
        <v>1.7980914025167182E-3</v>
      </c>
      <c r="R274" s="5">
        <f t="shared" si="60"/>
        <v>8.2258870184389039</v>
      </c>
      <c r="T274" s="4">
        <f t="shared" si="70"/>
        <v>7.1500000000000155E-4</v>
      </c>
      <c r="U274" s="5">
        <f t="shared" si="61"/>
        <v>2.9734931919855594</v>
      </c>
      <c r="V274" s="5">
        <f t="shared" si="62"/>
        <v>3.1380453003115796</v>
      </c>
      <c r="W274" s="5">
        <f t="shared" si="71"/>
        <v>-0.16455210832602019</v>
      </c>
      <c r="AC274" s="4">
        <f t="shared" si="72"/>
        <v>7.1500000000000155E-4</v>
      </c>
      <c r="AD274" s="5">
        <f t="shared" si="73"/>
        <v>-2.8796801960698504E-2</v>
      </c>
      <c r="AE274" s="5">
        <f t="shared" si="63"/>
        <v>-3.0390407249068281E-2</v>
      </c>
      <c r="AF274" s="5">
        <f t="shared" si="74"/>
        <v>1.5936052883697774E-3</v>
      </c>
    </row>
    <row r="275" spans="1:32" x14ac:dyDescent="0.25">
      <c r="A275" s="4">
        <f t="shared" si="64"/>
        <v>7.2000000000000156E-4</v>
      </c>
      <c r="B275" s="5">
        <f t="shared" si="54"/>
        <v>18</v>
      </c>
      <c r="C275" s="5">
        <f t="shared" si="55"/>
        <v>5.2523938264533445</v>
      </c>
      <c r="D275" s="5">
        <f t="shared" si="56"/>
        <v>8.2440279926260303</v>
      </c>
      <c r="E275" s="5">
        <f t="shared" si="57"/>
        <v>1.1427826217967683</v>
      </c>
      <c r="F275" s="5">
        <f t="shared" si="65"/>
        <v>1.102028288032405</v>
      </c>
      <c r="G275" s="5">
        <f t="shared" si="58"/>
        <v>0.4925458044927814</v>
      </c>
      <c r="H275" s="5">
        <f t="shared" si="59"/>
        <v>0.46357331622398945</v>
      </c>
      <c r="J275" s="5">
        <f t="shared" si="66"/>
        <v>-4.1165104891487878E-2</v>
      </c>
      <c r="K275" s="5">
        <f t="shared" si="67"/>
        <v>0.69424487780028432</v>
      </c>
      <c r="L275" s="5">
        <f t="shared" si="68"/>
        <v>0.63854376524772238</v>
      </c>
      <c r="M275" s="5">
        <f t="shared" si="75"/>
        <v>0.63845506623885262</v>
      </c>
      <c r="N275" s="5">
        <f t="shared" si="75"/>
        <v>0.6384549718085224</v>
      </c>
      <c r="O275" s="5">
        <f t="shared" si="75"/>
        <v>0.63845497180841548</v>
      </c>
      <c r="P275" s="5">
        <f t="shared" si="75"/>
        <v>0.63845497180841559</v>
      </c>
      <c r="Q275" s="4">
        <f t="shared" si="69"/>
        <v>1.7923670888746353E-3</v>
      </c>
      <c r="R275" s="5">
        <f t="shared" si="60"/>
        <v>8.2440279926260303</v>
      </c>
      <c r="T275" s="4">
        <f t="shared" si="70"/>
        <v>7.2000000000000156E-4</v>
      </c>
      <c r="U275" s="5">
        <f t="shared" si="61"/>
        <v>2.9916341661726857</v>
      </c>
      <c r="V275" s="5">
        <f t="shared" si="62"/>
        <v>3.1585295087887952</v>
      </c>
      <c r="W275" s="5">
        <f t="shared" si="71"/>
        <v>-0.1668953426161095</v>
      </c>
      <c r="AC275" s="4">
        <f t="shared" si="72"/>
        <v>7.2000000000000156E-4</v>
      </c>
      <c r="AD275" s="5">
        <f t="shared" si="73"/>
        <v>-2.8972488268791952E-2</v>
      </c>
      <c r="AE275" s="5">
        <f t="shared" si="63"/>
        <v>-3.0588786615272964E-2</v>
      </c>
      <c r="AF275" s="5">
        <f t="shared" si="74"/>
        <v>1.6162983464810127E-3</v>
      </c>
    </row>
    <row r="276" spans="1:32" x14ac:dyDescent="0.25">
      <c r="A276" s="4">
        <f t="shared" si="64"/>
        <v>7.2500000000000158E-4</v>
      </c>
      <c r="B276" s="5">
        <f t="shared" si="54"/>
        <v>18</v>
      </c>
      <c r="C276" s="5">
        <f t="shared" si="55"/>
        <v>5.2523938264533445</v>
      </c>
      <c r="D276" s="5">
        <f t="shared" si="56"/>
        <v>8.2593933581108505</v>
      </c>
      <c r="E276" s="5">
        <f t="shared" si="57"/>
        <v>1.1427826217967683</v>
      </c>
      <c r="F276" s="5">
        <f t="shared" si="65"/>
        <v>1.101804052164205</v>
      </c>
      <c r="G276" s="5">
        <f t="shared" si="58"/>
        <v>0.4925458044927814</v>
      </c>
      <c r="H276" s="5">
        <f t="shared" si="59"/>
        <v>0.46342451030504112</v>
      </c>
      <c r="J276" s="5">
        <f t="shared" si="66"/>
        <v>-4.1391450525838501E-2</v>
      </c>
      <c r="K276" s="5">
        <f t="shared" si="67"/>
        <v>0.69401853216593368</v>
      </c>
      <c r="L276" s="5">
        <f t="shared" si="68"/>
        <v>0.63845497180841559</v>
      </c>
      <c r="M276" s="5">
        <f t="shared" si="75"/>
        <v>0.63837960994342546</v>
      </c>
      <c r="N276" s="5">
        <f t="shared" si="75"/>
        <v>0.63837954185921941</v>
      </c>
      <c r="O276" s="5">
        <f t="shared" si="75"/>
        <v>0.6383795418591639</v>
      </c>
      <c r="P276" s="5">
        <f t="shared" si="75"/>
        <v>0.6383795418591639</v>
      </c>
      <c r="Q276" s="4">
        <f t="shared" si="69"/>
        <v>1.7875186077317233E-3</v>
      </c>
      <c r="R276" s="5">
        <f t="shared" si="60"/>
        <v>8.2593933581108505</v>
      </c>
      <c r="T276" s="4">
        <f t="shared" si="70"/>
        <v>7.2500000000000158E-4</v>
      </c>
      <c r="U276" s="5">
        <f t="shared" si="61"/>
        <v>3.006999531657506</v>
      </c>
      <c r="V276" s="5">
        <f t="shared" si="62"/>
        <v>3.1758966299747247</v>
      </c>
      <c r="W276" s="5">
        <f t="shared" si="71"/>
        <v>-0.16889709831721866</v>
      </c>
      <c r="AC276" s="4">
        <f t="shared" si="72"/>
        <v>7.2500000000000158E-4</v>
      </c>
      <c r="AD276" s="5">
        <f t="shared" si="73"/>
        <v>-2.9121294187740288E-2</v>
      </c>
      <c r="AE276" s="5">
        <f t="shared" si="63"/>
        <v>-3.0756978542117331E-2</v>
      </c>
      <c r="AF276" s="5">
        <f t="shared" si="74"/>
        <v>1.6356843543770434E-3</v>
      </c>
    </row>
    <row r="277" spans="1:32" x14ac:dyDescent="0.25">
      <c r="A277" s="4">
        <f t="shared" si="64"/>
        <v>7.3000000000000159E-4</v>
      </c>
      <c r="B277" s="5">
        <f t="shared" si="54"/>
        <v>18</v>
      </c>
      <c r="C277" s="5">
        <f t="shared" si="55"/>
        <v>5.2523938264533445</v>
      </c>
      <c r="D277" s="5">
        <f t="shared" si="56"/>
        <v>8.2719753981899657</v>
      </c>
      <c r="E277" s="5">
        <f t="shared" si="57"/>
        <v>1.1427826217967683</v>
      </c>
      <c r="F277" s="5">
        <f t="shared" si="65"/>
        <v>1.1016202824914649</v>
      </c>
      <c r="G277" s="5">
        <f t="shared" si="58"/>
        <v>0.4925458044927814</v>
      </c>
      <c r="H277" s="5">
        <f t="shared" si="59"/>
        <v>0.46330265950767041</v>
      </c>
      <c r="J277" s="5">
        <f t="shared" si="66"/>
        <v>-4.1576947795770501E-2</v>
      </c>
      <c r="K277" s="5">
        <f t="shared" si="67"/>
        <v>0.69383303489600168</v>
      </c>
      <c r="L277" s="5">
        <f t="shared" si="68"/>
        <v>0.6383795418591639</v>
      </c>
      <c r="M277" s="5">
        <f t="shared" si="75"/>
        <v>0.63831766882788876</v>
      </c>
      <c r="N277" s="5">
        <f t="shared" si="75"/>
        <v>0.63831762298381967</v>
      </c>
      <c r="O277" s="5">
        <f t="shared" si="75"/>
        <v>0.63831762298379457</v>
      </c>
      <c r="P277" s="5">
        <f t="shared" si="75"/>
        <v>0.63831762298379457</v>
      </c>
      <c r="Q277" s="4">
        <f t="shared" si="69"/>
        <v>1.7835483940636385E-3</v>
      </c>
      <c r="R277" s="5">
        <f t="shared" si="60"/>
        <v>8.2719753981899657</v>
      </c>
      <c r="T277" s="4">
        <f t="shared" si="70"/>
        <v>7.3000000000000159E-4</v>
      </c>
      <c r="U277" s="5">
        <f t="shared" si="61"/>
        <v>3.0195815717366212</v>
      </c>
      <c r="V277" s="5">
        <f t="shared" si="62"/>
        <v>3.1901295246175154</v>
      </c>
      <c r="W277" s="5">
        <f t="shared" si="71"/>
        <v>-0.17054795288089419</v>
      </c>
      <c r="AC277" s="4">
        <f t="shared" si="72"/>
        <v>7.3000000000000159E-4</v>
      </c>
      <c r="AD277" s="5">
        <f t="shared" si="73"/>
        <v>-2.9243144985110991E-2</v>
      </c>
      <c r="AE277" s="5">
        <f t="shared" si="63"/>
        <v>-3.0894817044475647E-2</v>
      </c>
      <c r="AF277" s="5">
        <f t="shared" si="74"/>
        <v>1.6516720593646554E-3</v>
      </c>
    </row>
    <row r="278" spans="1:32" x14ac:dyDescent="0.25">
      <c r="A278" s="4">
        <f t="shared" si="64"/>
        <v>7.350000000000016E-4</v>
      </c>
      <c r="B278" s="5">
        <f t="shared" si="54"/>
        <v>18</v>
      </c>
      <c r="C278" s="5">
        <f t="shared" si="55"/>
        <v>5.2523938264533445</v>
      </c>
      <c r="D278" s="5">
        <f t="shared" si="56"/>
        <v>8.2817678548546176</v>
      </c>
      <c r="E278" s="5">
        <f t="shared" si="57"/>
        <v>1.1427826217967683</v>
      </c>
      <c r="F278" s="5">
        <f t="shared" si="65"/>
        <v>1.1014771612183289</v>
      </c>
      <c r="G278" s="5">
        <f t="shared" si="58"/>
        <v>0.4925458044927814</v>
      </c>
      <c r="H278" s="5">
        <f t="shared" si="59"/>
        <v>0.46320782443757819</v>
      </c>
      <c r="J278" s="5">
        <f t="shared" si="66"/>
        <v>-4.1721413637873822E-2</v>
      </c>
      <c r="K278" s="5">
        <f t="shared" si="67"/>
        <v>0.69368856905389831</v>
      </c>
      <c r="L278" s="5">
        <f t="shared" si="68"/>
        <v>0.63831762298379457</v>
      </c>
      <c r="M278" s="5">
        <f t="shared" si="75"/>
        <v>0.63826936464400874</v>
      </c>
      <c r="N278" s="5">
        <f t="shared" si="75"/>
        <v>0.63826933678076003</v>
      </c>
      <c r="O278" s="5">
        <f t="shared" si="75"/>
        <v>0.63826933678075071</v>
      </c>
      <c r="P278" s="5">
        <f t="shared" si="75"/>
        <v>0.63826933678075071</v>
      </c>
      <c r="Q278" s="4">
        <f t="shared" si="69"/>
        <v>1.7804584225606334E-3</v>
      </c>
      <c r="R278" s="5">
        <f t="shared" si="60"/>
        <v>8.2817678548546176</v>
      </c>
      <c r="T278" s="4">
        <f t="shared" si="70"/>
        <v>7.350000000000016E-4</v>
      </c>
      <c r="U278" s="5">
        <f t="shared" si="61"/>
        <v>3.0293740284012731</v>
      </c>
      <c r="V278" s="5">
        <f t="shared" si="62"/>
        <v>3.201214146568514</v>
      </c>
      <c r="W278" s="5">
        <f t="shared" si="71"/>
        <v>-0.17184011816724087</v>
      </c>
      <c r="AC278" s="4">
        <f t="shared" si="72"/>
        <v>7.350000000000016E-4</v>
      </c>
      <c r="AD278" s="5">
        <f t="shared" si="73"/>
        <v>-2.9337980055203217E-2</v>
      </c>
      <c r="AE278" s="5">
        <f t="shared" si="63"/>
        <v>-3.1002166092387533E-2</v>
      </c>
      <c r="AF278" s="5">
        <f t="shared" si="74"/>
        <v>1.6641860371843162E-3</v>
      </c>
    </row>
    <row r="279" spans="1:32" x14ac:dyDescent="0.25">
      <c r="A279" s="4">
        <f t="shared" si="64"/>
        <v>7.4000000000000162E-4</v>
      </c>
      <c r="B279" s="5">
        <f t="shared" si="54"/>
        <v>18</v>
      </c>
      <c r="C279" s="5">
        <f t="shared" si="55"/>
        <v>5.2523938264533445</v>
      </c>
      <c r="D279" s="5">
        <f t="shared" si="56"/>
        <v>8.2887658957497692</v>
      </c>
      <c r="E279" s="5">
        <f t="shared" si="57"/>
        <v>1.1427826217967683</v>
      </c>
      <c r="F279" s="5">
        <f t="shared" si="65"/>
        <v>1.1013748302516273</v>
      </c>
      <c r="G279" s="5">
        <f t="shared" si="58"/>
        <v>0.4925458044927814</v>
      </c>
      <c r="H279" s="5">
        <f t="shared" si="59"/>
        <v>0.46314005189371843</v>
      </c>
      <c r="J279" s="5">
        <f t="shared" si="66"/>
        <v>-4.1824705481803871E-2</v>
      </c>
      <c r="K279" s="5">
        <f t="shared" si="67"/>
        <v>0.69358527720996832</v>
      </c>
      <c r="L279" s="5">
        <f t="shared" si="68"/>
        <v>0.63826933678075071</v>
      </c>
      <c r="M279" s="5">
        <f t="shared" si="75"/>
        <v>0.63823479262427152</v>
      </c>
      <c r="N279" s="5">
        <f t="shared" si="75"/>
        <v>0.63823477835791143</v>
      </c>
      <c r="O279" s="5">
        <f t="shared" si="75"/>
        <v>0.63823477835790909</v>
      </c>
      <c r="P279" s="5">
        <f t="shared" si="75"/>
        <v>0.63823477835790898</v>
      </c>
      <c r="Q279" s="4">
        <f t="shared" si="69"/>
        <v>1.7782502180534909E-3</v>
      </c>
      <c r="R279" s="5">
        <f t="shared" si="60"/>
        <v>8.2887658957497692</v>
      </c>
      <c r="T279" s="4">
        <f t="shared" si="70"/>
        <v>7.4000000000000162E-4</v>
      </c>
      <c r="U279" s="5">
        <f t="shared" si="61"/>
        <v>3.0363720692964247</v>
      </c>
      <c r="V279" s="5">
        <f t="shared" si="62"/>
        <v>3.2091395566441174</v>
      </c>
      <c r="W279" s="5">
        <f t="shared" si="71"/>
        <v>-0.17276748734769276</v>
      </c>
      <c r="AC279" s="4">
        <f t="shared" si="72"/>
        <v>7.4000000000000162E-4</v>
      </c>
      <c r="AD279" s="5">
        <f t="shared" si="73"/>
        <v>-2.9405752599062973E-2</v>
      </c>
      <c r="AE279" s="5">
        <f t="shared" si="63"/>
        <v>-3.1078919745303104E-2</v>
      </c>
      <c r="AF279" s="5">
        <f t="shared" si="74"/>
        <v>1.6731671462401308E-3</v>
      </c>
    </row>
    <row r="280" spans="1:32" x14ac:dyDescent="0.25">
      <c r="A280" s="4">
        <f t="shared" si="64"/>
        <v>7.4500000000000163E-4</v>
      </c>
      <c r="B280" s="5">
        <f t="shared" si="54"/>
        <v>18</v>
      </c>
      <c r="C280" s="5">
        <f t="shared" si="55"/>
        <v>5.2523938264533445</v>
      </c>
      <c r="D280" s="5">
        <f t="shared" si="56"/>
        <v>8.2929660880836433</v>
      </c>
      <c r="E280" s="5">
        <f t="shared" si="57"/>
        <v>1.1427826217967683</v>
      </c>
      <c r="F280" s="5">
        <f t="shared" si="65"/>
        <v>1.1013133910565944</v>
      </c>
      <c r="G280" s="5">
        <f t="shared" si="58"/>
        <v>0.4925458044927814</v>
      </c>
      <c r="H280" s="5">
        <f t="shared" si="59"/>
        <v>0.46309937512097132</v>
      </c>
      <c r="J280" s="5">
        <f t="shared" si="66"/>
        <v>-4.1886721390981263E-2</v>
      </c>
      <c r="K280" s="5">
        <f t="shared" si="67"/>
        <v>0.69352326130079089</v>
      </c>
      <c r="L280" s="5">
        <f t="shared" si="68"/>
        <v>0.63823477835790898</v>
      </c>
      <c r="M280" s="5">
        <f t="shared" si="75"/>
        <v>0.63821402108379277</v>
      </c>
      <c r="N280" s="5">
        <f t="shared" si="75"/>
        <v>0.63821401593562344</v>
      </c>
      <c r="O280" s="5">
        <f t="shared" si="75"/>
        <v>0.6382140159356231</v>
      </c>
      <c r="P280" s="5">
        <f t="shared" si="75"/>
        <v>0.6382140159356231</v>
      </c>
      <c r="Q280" s="4">
        <f t="shared" si="69"/>
        <v>1.776924863746266E-3</v>
      </c>
      <c r="R280" s="5">
        <f t="shared" si="60"/>
        <v>8.2929660880836433</v>
      </c>
      <c r="T280" s="4">
        <f t="shared" si="70"/>
        <v>7.4500000000000163E-4</v>
      </c>
      <c r="U280" s="5">
        <f t="shared" si="61"/>
        <v>3.0405722616302988</v>
      </c>
      <c r="V280" s="5">
        <f t="shared" si="62"/>
        <v>3.2138979334214266</v>
      </c>
      <c r="W280" s="5">
        <f t="shared" si="71"/>
        <v>-0.17332567179112779</v>
      </c>
      <c r="AC280" s="4">
        <f t="shared" si="72"/>
        <v>7.4500000000000163E-4</v>
      </c>
      <c r="AD280" s="5">
        <f t="shared" si="73"/>
        <v>-2.9446429371810079E-2</v>
      </c>
      <c r="AE280" s="5">
        <f t="shared" si="63"/>
        <v>-3.1125002256633508E-2</v>
      </c>
      <c r="AF280" s="5">
        <f t="shared" si="74"/>
        <v>1.6785728848234295E-3</v>
      </c>
    </row>
    <row r="281" spans="1:32" x14ac:dyDescent="0.25">
      <c r="A281" s="4">
        <f t="shared" si="64"/>
        <v>7.5000000000000164E-4</v>
      </c>
      <c r="B281" s="5">
        <f t="shared" si="54"/>
        <v>18</v>
      </c>
      <c r="C281" s="5">
        <f t="shared" si="55"/>
        <v>5.2523938264533445</v>
      </c>
      <c r="D281" s="5">
        <f t="shared" si="56"/>
        <v>8.2943663797798184</v>
      </c>
      <c r="E281" s="5">
        <f t="shared" si="57"/>
        <v>1.1427826217967683</v>
      </c>
      <c r="F281" s="5">
        <f t="shared" si="65"/>
        <v>1.1012929045536821</v>
      </c>
      <c r="G281" s="5">
        <f t="shared" si="58"/>
        <v>0.4925458044927814</v>
      </c>
      <c r="H281" s="5">
        <f t="shared" si="59"/>
        <v>0.46308581399267595</v>
      </c>
      <c r="J281" s="5">
        <f t="shared" si="66"/>
        <v>-4.1907400163190917E-2</v>
      </c>
      <c r="K281" s="5">
        <f t="shared" si="67"/>
        <v>0.69350258252858121</v>
      </c>
      <c r="L281" s="5">
        <f t="shared" si="68"/>
        <v>0.6382140159356231</v>
      </c>
      <c r="M281" s="5">
        <f t="shared" si="75"/>
        <v>0.6382070911337322</v>
      </c>
      <c r="N281" s="5">
        <f t="shared" si="75"/>
        <v>0.63820709056100611</v>
      </c>
      <c r="O281" s="5">
        <f t="shared" si="75"/>
        <v>0.63820709056100622</v>
      </c>
      <c r="P281" s="5">
        <f t="shared" si="75"/>
        <v>0.63820709056100622</v>
      </c>
      <c r="Q281" s="4">
        <f t="shared" si="69"/>
        <v>1.7764830071636689E-3</v>
      </c>
      <c r="R281" s="5">
        <f t="shared" si="60"/>
        <v>8.2943663797798184</v>
      </c>
      <c r="T281" s="4">
        <f t="shared" si="70"/>
        <v>7.5000000000000164E-4</v>
      </c>
      <c r="U281" s="5">
        <f t="shared" si="61"/>
        <v>3.0419725533264739</v>
      </c>
      <c r="V281" s="5">
        <f t="shared" si="62"/>
        <v>3.2154845809570491</v>
      </c>
      <c r="W281" s="5">
        <f t="shared" si="71"/>
        <v>-0.17351202763057527</v>
      </c>
      <c r="AC281" s="4">
        <f t="shared" si="72"/>
        <v>7.5000000000000164E-4</v>
      </c>
      <c r="AD281" s="5">
        <f t="shared" si="73"/>
        <v>-2.9459990500105449E-2</v>
      </c>
      <c r="AE281" s="5">
        <f t="shared" si="63"/>
        <v>-3.1140368148503683E-2</v>
      </c>
      <c r="AF281" s="5">
        <f t="shared" si="74"/>
        <v>1.6803776483982347E-3</v>
      </c>
    </row>
    <row r="282" spans="1:32" x14ac:dyDescent="0.25">
      <c r="A282" s="4">
        <f t="shared" si="64"/>
        <v>7.5500000000000166E-4</v>
      </c>
      <c r="B282" s="5">
        <f t="shared" si="54"/>
        <v>18</v>
      </c>
      <c r="C282" s="5">
        <f t="shared" si="55"/>
        <v>5.2523938264533445</v>
      </c>
      <c r="D282" s="5">
        <f t="shared" si="56"/>
        <v>8.2929660880836433</v>
      </c>
      <c r="E282" s="5">
        <f t="shared" si="57"/>
        <v>1.1427826217967683</v>
      </c>
      <c r="F282" s="5">
        <f t="shared" si="65"/>
        <v>1.1013133910565944</v>
      </c>
      <c r="G282" s="5">
        <f t="shared" si="58"/>
        <v>0.4925458044927814</v>
      </c>
      <c r="H282" s="5">
        <f t="shared" si="59"/>
        <v>0.46309937512097132</v>
      </c>
      <c r="J282" s="5">
        <f t="shared" si="66"/>
        <v>-4.1886721390981235E-2</v>
      </c>
      <c r="K282" s="5">
        <f t="shared" si="67"/>
        <v>0.69352326130079089</v>
      </c>
      <c r="L282" s="5">
        <f t="shared" si="68"/>
        <v>0.63820709056100622</v>
      </c>
      <c r="M282" s="5">
        <f t="shared" si="75"/>
        <v>0.63821401650839638</v>
      </c>
      <c r="N282" s="5">
        <f t="shared" si="75"/>
        <v>0.6382140159356231</v>
      </c>
      <c r="O282" s="5">
        <f t="shared" si="75"/>
        <v>0.6382140159356231</v>
      </c>
      <c r="P282" s="5">
        <f t="shared" si="75"/>
        <v>0.6382140159356231</v>
      </c>
      <c r="Q282" s="4">
        <f t="shared" si="69"/>
        <v>1.776924863746266E-3</v>
      </c>
      <c r="R282" s="5">
        <f t="shared" si="60"/>
        <v>8.2929660880836433</v>
      </c>
      <c r="T282" s="4">
        <f t="shared" si="70"/>
        <v>7.5500000000000166E-4</v>
      </c>
      <c r="U282" s="5">
        <f t="shared" si="61"/>
        <v>3.0405722616302988</v>
      </c>
      <c r="V282" s="5">
        <f t="shared" si="62"/>
        <v>3.2138979334214248</v>
      </c>
      <c r="W282" s="5">
        <f t="shared" si="71"/>
        <v>-0.17332567179112601</v>
      </c>
      <c r="AC282" s="4">
        <f t="shared" si="72"/>
        <v>7.5500000000000166E-4</v>
      </c>
      <c r="AD282" s="5">
        <f t="shared" si="73"/>
        <v>-2.9446429371810079E-2</v>
      </c>
      <c r="AE282" s="5">
        <f t="shared" si="63"/>
        <v>-3.1125002256633491E-2</v>
      </c>
      <c r="AF282" s="5">
        <f t="shared" si="74"/>
        <v>1.6785728848234122E-3</v>
      </c>
    </row>
    <row r="283" spans="1:32" x14ac:dyDescent="0.25">
      <c r="A283" s="4">
        <f t="shared" si="64"/>
        <v>7.6000000000000167E-4</v>
      </c>
      <c r="B283" s="5">
        <f t="shared" si="54"/>
        <v>18</v>
      </c>
      <c r="C283" s="5">
        <f t="shared" si="55"/>
        <v>5.2523938264533445</v>
      </c>
      <c r="D283" s="5">
        <f t="shared" si="56"/>
        <v>8.2887658957497692</v>
      </c>
      <c r="E283" s="5">
        <f t="shared" si="57"/>
        <v>1.1427826217967683</v>
      </c>
      <c r="F283" s="5">
        <f t="shared" si="65"/>
        <v>1.1013748302516273</v>
      </c>
      <c r="G283" s="5">
        <f t="shared" si="58"/>
        <v>0.4925458044927814</v>
      </c>
      <c r="H283" s="5">
        <f t="shared" si="59"/>
        <v>0.46314005189371843</v>
      </c>
      <c r="J283" s="5">
        <f t="shared" si="66"/>
        <v>-4.1824705481803816E-2</v>
      </c>
      <c r="K283" s="5">
        <f t="shared" si="67"/>
        <v>0.69358527720996832</v>
      </c>
      <c r="L283" s="5">
        <f t="shared" si="68"/>
        <v>0.6382140159356231</v>
      </c>
      <c r="M283" s="5">
        <f t="shared" si="75"/>
        <v>0.63823478350735274</v>
      </c>
      <c r="N283" s="5">
        <f t="shared" si="75"/>
        <v>0.63823477835790932</v>
      </c>
      <c r="O283" s="5">
        <f t="shared" si="75"/>
        <v>0.63823477835790898</v>
      </c>
      <c r="P283" s="5">
        <f t="shared" si="75"/>
        <v>0.63823477835790898</v>
      </c>
      <c r="Q283" s="4">
        <f t="shared" si="69"/>
        <v>1.7782502180534909E-3</v>
      </c>
      <c r="R283" s="5">
        <f t="shared" si="60"/>
        <v>8.2887658957497692</v>
      </c>
      <c r="T283" s="4">
        <f t="shared" si="70"/>
        <v>7.6000000000000167E-4</v>
      </c>
      <c r="U283" s="5">
        <f t="shared" si="61"/>
        <v>3.0363720692964247</v>
      </c>
      <c r="V283" s="5">
        <f t="shared" si="62"/>
        <v>3.2091395566441134</v>
      </c>
      <c r="W283" s="5">
        <f t="shared" si="71"/>
        <v>-0.17276748734768876</v>
      </c>
      <c r="AC283" s="4">
        <f t="shared" si="72"/>
        <v>7.6000000000000167E-4</v>
      </c>
      <c r="AD283" s="5">
        <f t="shared" si="73"/>
        <v>-2.9405752599062973E-2</v>
      </c>
      <c r="AE283" s="5">
        <f t="shared" si="63"/>
        <v>-3.1078919745303062E-2</v>
      </c>
      <c r="AF283" s="5">
        <f t="shared" si="74"/>
        <v>1.6731671462400892E-3</v>
      </c>
    </row>
    <row r="284" spans="1:32" x14ac:dyDescent="0.25">
      <c r="A284" s="4">
        <f t="shared" si="64"/>
        <v>7.6500000000000168E-4</v>
      </c>
      <c r="B284" s="5">
        <f t="shared" si="54"/>
        <v>18</v>
      </c>
      <c r="C284" s="5">
        <f t="shared" si="55"/>
        <v>5.2523938264533445</v>
      </c>
      <c r="D284" s="5">
        <f t="shared" si="56"/>
        <v>8.2817678548545999</v>
      </c>
      <c r="E284" s="5">
        <f t="shared" si="57"/>
        <v>1.1427826217967683</v>
      </c>
      <c r="F284" s="5">
        <f t="shared" si="65"/>
        <v>1.1014771612183292</v>
      </c>
      <c r="G284" s="5">
        <f t="shared" si="58"/>
        <v>0.4925458044927814</v>
      </c>
      <c r="H284" s="5">
        <f t="shared" si="59"/>
        <v>0.46320782443757835</v>
      </c>
      <c r="J284" s="5">
        <f t="shared" si="66"/>
        <v>-4.1721413637873746E-2</v>
      </c>
      <c r="K284" s="5">
        <f t="shared" si="67"/>
        <v>0.69368856905389842</v>
      </c>
      <c r="L284" s="5">
        <f t="shared" si="68"/>
        <v>0.63823477835790898</v>
      </c>
      <c r="M284" s="5">
        <f t="shared" si="75"/>
        <v>0.6382693510529942</v>
      </c>
      <c r="N284" s="5">
        <f t="shared" si="75"/>
        <v>0.63826933678075315</v>
      </c>
      <c r="O284" s="5">
        <f t="shared" si="75"/>
        <v>0.63826933678075082</v>
      </c>
      <c r="P284" s="5">
        <f t="shared" si="75"/>
        <v>0.63826933678075082</v>
      </c>
      <c r="Q284" s="4">
        <f t="shared" si="69"/>
        <v>1.7804584225606394E-3</v>
      </c>
      <c r="R284" s="5">
        <f t="shared" si="60"/>
        <v>8.2817678548545999</v>
      </c>
      <c r="T284" s="4">
        <f t="shared" ref="T284:T345" si="76">A284</f>
        <v>7.6500000000000168E-4</v>
      </c>
      <c r="U284" s="5">
        <f t="shared" si="61"/>
        <v>3.0293740284012554</v>
      </c>
      <c r="V284" s="5">
        <f t="shared" si="62"/>
        <v>3.2012141465685082</v>
      </c>
      <c r="W284" s="5">
        <f t="shared" ref="W284:W345" si="77">U284-V284</f>
        <v>-0.17184011816725286</v>
      </c>
      <c r="AC284" s="4">
        <f t="shared" si="72"/>
        <v>7.6500000000000168E-4</v>
      </c>
      <c r="AD284" s="5">
        <f t="shared" si="73"/>
        <v>-2.933798005520305E-2</v>
      </c>
      <c r="AE284" s="5">
        <f t="shared" si="63"/>
        <v>-3.1002166092387477E-2</v>
      </c>
      <c r="AF284" s="5">
        <f t="shared" si="74"/>
        <v>1.6641860371844272E-3</v>
      </c>
    </row>
    <row r="285" spans="1:32" x14ac:dyDescent="0.25">
      <c r="A285" s="4">
        <f t="shared" si="64"/>
        <v>7.7000000000000169E-4</v>
      </c>
      <c r="B285" s="5">
        <f t="shared" si="54"/>
        <v>18</v>
      </c>
      <c r="C285" s="5">
        <f t="shared" si="55"/>
        <v>5.2523938264533445</v>
      </c>
      <c r="D285" s="5">
        <f t="shared" si="56"/>
        <v>8.2719753981899657</v>
      </c>
      <c r="E285" s="5">
        <f t="shared" si="57"/>
        <v>1.1427826217967683</v>
      </c>
      <c r="F285" s="5">
        <f t="shared" si="65"/>
        <v>1.1016202824914649</v>
      </c>
      <c r="G285" s="5">
        <f t="shared" si="58"/>
        <v>0.4925458044927814</v>
      </c>
      <c r="H285" s="5">
        <f t="shared" si="59"/>
        <v>0.46330265950767041</v>
      </c>
      <c r="J285" s="5">
        <f t="shared" si="66"/>
        <v>-4.1576947795770404E-2</v>
      </c>
      <c r="K285" s="5">
        <f t="shared" si="67"/>
        <v>0.69383303489600179</v>
      </c>
      <c r="L285" s="5">
        <f t="shared" si="68"/>
        <v>0.63826933678075082</v>
      </c>
      <c r="M285" s="5">
        <f t="shared" si="75"/>
        <v>0.6383176508631182</v>
      </c>
      <c r="N285" s="5">
        <f t="shared" si="75"/>
        <v>0.6383176229838039</v>
      </c>
      <c r="O285" s="5">
        <f t="shared" si="75"/>
        <v>0.63831762298379457</v>
      </c>
      <c r="P285" s="5">
        <f t="shared" si="75"/>
        <v>0.63831762298379457</v>
      </c>
      <c r="Q285" s="4">
        <f t="shared" si="69"/>
        <v>1.7835483940636385E-3</v>
      </c>
      <c r="R285" s="5">
        <f t="shared" si="60"/>
        <v>8.2719753981899657</v>
      </c>
      <c r="T285" s="4">
        <f t="shared" si="76"/>
        <v>7.7000000000000169E-4</v>
      </c>
      <c r="U285" s="5">
        <f t="shared" si="61"/>
        <v>3.0195815717366212</v>
      </c>
      <c r="V285" s="5">
        <f t="shared" si="62"/>
        <v>3.1901295246175079</v>
      </c>
      <c r="W285" s="5">
        <f t="shared" si="77"/>
        <v>-0.17054795288088664</v>
      </c>
      <c r="AC285" s="4">
        <f t="shared" si="72"/>
        <v>7.7000000000000169E-4</v>
      </c>
      <c r="AD285" s="5">
        <f t="shared" si="73"/>
        <v>-2.9243144985110991E-2</v>
      </c>
      <c r="AE285" s="5">
        <f t="shared" si="63"/>
        <v>-3.0894817044475574E-2</v>
      </c>
      <c r="AF285" s="5">
        <f t="shared" si="74"/>
        <v>1.6516720593645826E-3</v>
      </c>
    </row>
    <row r="286" spans="1:32" x14ac:dyDescent="0.25">
      <c r="A286" s="4">
        <f t="shared" si="64"/>
        <v>7.7500000000000171E-4</v>
      </c>
      <c r="B286" s="5">
        <f t="shared" si="54"/>
        <v>18</v>
      </c>
      <c r="C286" s="5">
        <f t="shared" si="55"/>
        <v>5.2523938264533445</v>
      </c>
      <c r="D286" s="5">
        <f t="shared" si="56"/>
        <v>8.2593933581108505</v>
      </c>
      <c r="E286" s="5">
        <f t="shared" si="57"/>
        <v>1.1427826217967683</v>
      </c>
      <c r="F286" s="5">
        <f t="shared" si="65"/>
        <v>1.101804052164205</v>
      </c>
      <c r="G286" s="5">
        <f t="shared" si="58"/>
        <v>0.4925458044927814</v>
      </c>
      <c r="H286" s="5">
        <f t="shared" si="59"/>
        <v>0.46342451030504112</v>
      </c>
      <c r="J286" s="5">
        <f t="shared" si="66"/>
        <v>-4.1391450525838369E-2</v>
      </c>
      <c r="K286" s="5">
        <f t="shared" si="67"/>
        <v>0.69401853216593379</v>
      </c>
      <c r="L286" s="5">
        <f t="shared" si="68"/>
        <v>0.63831762298379457</v>
      </c>
      <c r="M286" s="5">
        <f t="shared" si="75"/>
        <v>0.63837958773720205</v>
      </c>
      <c r="N286" s="5">
        <f t="shared" si="75"/>
        <v>0.63837954185918921</v>
      </c>
      <c r="O286" s="5">
        <f t="shared" si="75"/>
        <v>0.6383795418591639</v>
      </c>
      <c r="P286" s="5">
        <f t="shared" si="75"/>
        <v>0.6383795418591639</v>
      </c>
      <c r="Q286" s="4">
        <f t="shared" si="69"/>
        <v>1.7875186077317233E-3</v>
      </c>
      <c r="R286" s="5">
        <f t="shared" si="60"/>
        <v>8.2593933581108505</v>
      </c>
      <c r="T286" s="4">
        <f t="shared" si="76"/>
        <v>7.7500000000000171E-4</v>
      </c>
      <c r="U286" s="5">
        <f t="shared" si="61"/>
        <v>3.006999531657506</v>
      </c>
      <c r="V286" s="5">
        <f t="shared" si="62"/>
        <v>3.1758966299747144</v>
      </c>
      <c r="W286" s="5">
        <f t="shared" si="77"/>
        <v>-0.16889709831720845</v>
      </c>
      <c r="AC286" s="4">
        <f t="shared" si="72"/>
        <v>7.7500000000000171E-4</v>
      </c>
      <c r="AD286" s="5">
        <f t="shared" si="73"/>
        <v>-2.9121294187740288E-2</v>
      </c>
      <c r="AE286" s="5">
        <f t="shared" si="63"/>
        <v>-3.0756978542117234E-2</v>
      </c>
      <c r="AF286" s="5">
        <f t="shared" si="74"/>
        <v>1.6356843543769463E-3</v>
      </c>
    </row>
    <row r="287" spans="1:32" x14ac:dyDescent="0.25">
      <c r="A287" s="4">
        <f t="shared" si="64"/>
        <v>7.8000000000000172E-4</v>
      </c>
      <c r="B287" s="5">
        <f t="shared" si="54"/>
        <v>18</v>
      </c>
      <c r="C287" s="5">
        <f t="shared" si="55"/>
        <v>5.2523938264533445</v>
      </c>
      <c r="D287" s="5">
        <f t="shared" si="56"/>
        <v>8.2440279926260303</v>
      </c>
      <c r="E287" s="5">
        <f t="shared" si="57"/>
        <v>1.1427826217967683</v>
      </c>
      <c r="F287" s="5">
        <f t="shared" si="65"/>
        <v>1.102028288032405</v>
      </c>
      <c r="G287" s="5">
        <f t="shared" si="58"/>
        <v>0.4925458044927814</v>
      </c>
      <c r="H287" s="5">
        <f t="shared" si="59"/>
        <v>0.46357331622398945</v>
      </c>
      <c r="J287" s="5">
        <f t="shared" si="66"/>
        <v>-4.1165104891487725E-2</v>
      </c>
      <c r="K287" s="5">
        <f t="shared" si="67"/>
        <v>0.69424487780028443</v>
      </c>
      <c r="L287" s="5">
        <f t="shared" si="68"/>
        <v>0.6383795418591639</v>
      </c>
      <c r="M287" s="5">
        <f t="shared" si="75"/>
        <v>0.63845503995419417</v>
      </c>
      <c r="N287" s="5">
        <f t="shared" si="75"/>
        <v>0.63845497180847122</v>
      </c>
      <c r="O287" s="5">
        <f t="shared" si="75"/>
        <v>0.63845497180841559</v>
      </c>
      <c r="P287" s="5">
        <f t="shared" si="75"/>
        <v>0.63845497180841559</v>
      </c>
      <c r="Q287" s="4">
        <f t="shared" si="69"/>
        <v>1.7923670888746353E-3</v>
      </c>
      <c r="R287" s="5">
        <f t="shared" si="60"/>
        <v>8.2440279926260303</v>
      </c>
      <c r="T287" s="4">
        <f t="shared" si="76"/>
        <v>7.8000000000000172E-4</v>
      </c>
      <c r="U287" s="5">
        <f t="shared" si="61"/>
        <v>2.9916341661726857</v>
      </c>
      <c r="V287" s="5">
        <f t="shared" si="62"/>
        <v>3.1585295087887832</v>
      </c>
      <c r="W287" s="5">
        <f t="shared" si="77"/>
        <v>-0.16689534261609751</v>
      </c>
      <c r="AC287" s="4">
        <f t="shared" si="72"/>
        <v>7.8000000000000172E-4</v>
      </c>
      <c r="AD287" s="5">
        <f t="shared" si="73"/>
        <v>-2.8972488268791952E-2</v>
      </c>
      <c r="AE287" s="5">
        <f t="shared" si="63"/>
        <v>-3.0588786615272846E-2</v>
      </c>
      <c r="AF287" s="5">
        <f t="shared" si="74"/>
        <v>1.6162983464808947E-3</v>
      </c>
    </row>
    <row r="288" spans="1:32" x14ac:dyDescent="0.25">
      <c r="A288" s="4">
        <f t="shared" si="64"/>
        <v>7.8500000000000173E-4</v>
      </c>
      <c r="B288" s="5">
        <f t="shared" si="54"/>
        <v>18</v>
      </c>
      <c r="C288" s="5">
        <f t="shared" si="55"/>
        <v>5.2523938264533445</v>
      </c>
      <c r="D288" s="5">
        <f t="shared" si="56"/>
        <v>8.2258870184389039</v>
      </c>
      <c r="E288" s="5">
        <f t="shared" si="57"/>
        <v>1.1427826217967683</v>
      </c>
      <c r="F288" s="5">
        <f t="shared" si="65"/>
        <v>1.1022927677798053</v>
      </c>
      <c r="G288" s="5">
        <f t="shared" si="58"/>
        <v>0.4925458044927814</v>
      </c>
      <c r="H288" s="5">
        <f t="shared" si="59"/>
        <v>0.4637490025320829</v>
      </c>
      <c r="J288" s="5">
        <f t="shared" si="66"/>
        <v>-4.0898134268532525E-2</v>
      </c>
      <c r="K288" s="5">
        <f t="shared" si="67"/>
        <v>0.69451184842323965</v>
      </c>
      <c r="L288" s="5">
        <f t="shared" si="68"/>
        <v>0.63845497180841559</v>
      </c>
      <c r="M288" s="5">
        <f t="shared" si="75"/>
        <v>0.6385438597788029</v>
      </c>
      <c r="N288" s="5">
        <f t="shared" si="75"/>
        <v>0.63854376524782963</v>
      </c>
      <c r="O288" s="5">
        <f t="shared" si="75"/>
        <v>0.63854376524772238</v>
      </c>
      <c r="P288" s="5">
        <f t="shared" si="75"/>
        <v>0.63854376524772238</v>
      </c>
      <c r="Q288" s="4">
        <f t="shared" si="69"/>
        <v>1.7980914025167182E-3</v>
      </c>
      <c r="R288" s="5">
        <f t="shared" si="60"/>
        <v>8.2258870184389039</v>
      </c>
      <c r="T288" s="4">
        <f t="shared" si="76"/>
        <v>7.8500000000000173E-4</v>
      </c>
      <c r="U288" s="5">
        <f t="shared" si="61"/>
        <v>2.9734931919855594</v>
      </c>
      <c r="V288" s="5">
        <f t="shared" si="62"/>
        <v>3.1380453003115663</v>
      </c>
      <c r="W288" s="5">
        <f t="shared" si="77"/>
        <v>-0.16455210832600686</v>
      </c>
      <c r="AC288" s="4">
        <f t="shared" si="72"/>
        <v>7.8500000000000173E-4</v>
      </c>
      <c r="AD288" s="5">
        <f t="shared" si="73"/>
        <v>-2.8796801960698504E-2</v>
      </c>
      <c r="AE288" s="5">
        <f t="shared" si="63"/>
        <v>-3.0390407249068153E-2</v>
      </c>
      <c r="AF288" s="5">
        <f t="shared" si="74"/>
        <v>1.593605288369649E-3</v>
      </c>
    </row>
    <row r="289" spans="1:32" x14ac:dyDescent="0.25">
      <c r="A289" s="4">
        <f t="shared" si="64"/>
        <v>7.9000000000000175E-4</v>
      </c>
      <c r="B289" s="5">
        <f t="shared" si="54"/>
        <v>18</v>
      </c>
      <c r="C289" s="5">
        <f t="shared" si="55"/>
        <v>5.2523938264533445</v>
      </c>
      <c r="D289" s="5">
        <f t="shared" si="56"/>
        <v>8.2049796505686317</v>
      </c>
      <c r="E289" s="5">
        <f t="shared" si="57"/>
        <v>1.1427826217967683</v>
      </c>
      <c r="F289" s="5">
        <f t="shared" si="65"/>
        <v>1.1025972292039155</v>
      </c>
      <c r="G289" s="5">
        <f t="shared" si="58"/>
        <v>0.4925458044927814</v>
      </c>
      <c r="H289" s="5">
        <f t="shared" si="59"/>
        <v>0.46395147998644615</v>
      </c>
      <c r="J289" s="5">
        <f t="shared" si="66"/>
        <v>-4.0590802124745855E-2</v>
      </c>
      <c r="K289" s="5">
        <f t="shared" si="67"/>
        <v>0.6948191805670263</v>
      </c>
      <c r="L289" s="5">
        <f t="shared" si="68"/>
        <v>0.63854376524772238</v>
      </c>
      <c r="M289" s="5">
        <f t="shared" si="75"/>
        <v>0.63864587407245343</v>
      </c>
      <c r="N289" s="5">
        <f t="shared" si="75"/>
        <v>0.63864574921765649</v>
      </c>
      <c r="O289" s="5">
        <f t="shared" si="75"/>
        <v>0.63864574921746942</v>
      </c>
      <c r="P289" s="5">
        <f t="shared" si="75"/>
        <v>0.63864574921746931</v>
      </c>
      <c r="Q289" s="4">
        <f t="shared" si="69"/>
        <v>1.8046886408946204E-3</v>
      </c>
      <c r="R289" s="5">
        <f t="shared" si="60"/>
        <v>8.2049796505686317</v>
      </c>
      <c r="T289" s="4">
        <f t="shared" si="76"/>
        <v>7.9000000000000175E-4</v>
      </c>
      <c r="U289" s="5">
        <f t="shared" si="61"/>
        <v>2.9525858241152871</v>
      </c>
      <c r="V289" s="5">
        <f t="shared" si="62"/>
        <v>3.1144642199837418</v>
      </c>
      <c r="W289" s="5">
        <f t="shared" si="77"/>
        <v>-0.16187839586845465</v>
      </c>
      <c r="AC289" s="4">
        <f t="shared" si="72"/>
        <v>7.9000000000000175E-4</v>
      </c>
      <c r="AD289" s="5">
        <f t="shared" si="73"/>
        <v>-2.8594324506335256E-2</v>
      </c>
      <c r="AE289" s="5">
        <f t="shared" si="63"/>
        <v>-3.0162036219986952E-2</v>
      </c>
      <c r="AF289" s="5">
        <f t="shared" si="74"/>
        <v>1.5677117136516962E-3</v>
      </c>
    </row>
    <row r="290" spans="1:32" x14ac:dyDescent="0.25">
      <c r="A290" s="4">
        <f t="shared" si="64"/>
        <v>7.9500000000000176E-4</v>
      </c>
      <c r="B290" s="5">
        <f t="shared" si="54"/>
        <v>18</v>
      </c>
      <c r="C290" s="5">
        <f t="shared" si="55"/>
        <v>5.2523938264533445</v>
      </c>
      <c r="D290" s="5">
        <f t="shared" si="56"/>
        <v>8.1813166481073907</v>
      </c>
      <c r="E290" s="5">
        <f t="shared" si="57"/>
        <v>1.1427826217967683</v>
      </c>
      <c r="F290" s="5">
        <f t="shared" si="65"/>
        <v>1.1029413704823092</v>
      </c>
      <c r="G290" s="5">
        <f t="shared" si="58"/>
        <v>0.4925458044927814</v>
      </c>
      <c r="H290" s="5">
        <f t="shared" si="59"/>
        <v>0.46418064439062523</v>
      </c>
      <c r="J290" s="5">
        <f t="shared" si="66"/>
        <v>-4.0243411759849003E-2</v>
      </c>
      <c r="K290" s="5">
        <f t="shared" si="67"/>
        <v>0.69516657093192313</v>
      </c>
      <c r="L290" s="5">
        <f t="shared" si="68"/>
        <v>0.63864574921746931</v>
      </c>
      <c r="M290" s="5">
        <f t="shared" si="75"/>
        <v>0.63876088500432093</v>
      </c>
      <c r="N290" s="5">
        <f t="shared" si="75"/>
        <v>0.63876072609198753</v>
      </c>
      <c r="O290" s="5">
        <f t="shared" si="75"/>
        <v>0.63876072609168399</v>
      </c>
      <c r="P290" s="5">
        <f t="shared" si="75"/>
        <v>0.63876072609168399</v>
      </c>
      <c r="Q290" s="4">
        <f t="shared" si="69"/>
        <v>1.8121554090187726E-3</v>
      </c>
      <c r="R290" s="5">
        <f t="shared" si="60"/>
        <v>8.1813166481073907</v>
      </c>
      <c r="T290" s="4">
        <f t="shared" si="76"/>
        <v>7.9500000000000176E-4</v>
      </c>
      <c r="U290" s="5">
        <f t="shared" si="61"/>
        <v>2.9289228216540462</v>
      </c>
      <c r="V290" s="5">
        <f t="shared" si="62"/>
        <v>3.0878095394846161</v>
      </c>
      <c r="W290" s="5">
        <f t="shared" si="77"/>
        <v>-0.15888671783056996</v>
      </c>
      <c r="AC290" s="4">
        <f t="shared" si="72"/>
        <v>7.9500000000000176E-4</v>
      </c>
      <c r="AD290" s="5">
        <f t="shared" si="73"/>
        <v>-2.8365160102156173E-2</v>
      </c>
      <c r="AE290" s="5">
        <f t="shared" si="63"/>
        <v>-2.9903898902663394E-2</v>
      </c>
      <c r="AF290" s="5">
        <f t="shared" si="74"/>
        <v>1.5387388005072208E-3</v>
      </c>
    </row>
    <row r="291" spans="1:32" x14ac:dyDescent="0.25">
      <c r="A291" s="4">
        <f t="shared" si="64"/>
        <v>8.0000000000000177E-4</v>
      </c>
      <c r="B291" s="5">
        <f t="shared" si="54"/>
        <v>18</v>
      </c>
      <c r="C291" s="5">
        <f t="shared" si="55"/>
        <v>5.2523938264533445</v>
      </c>
      <c r="D291" s="5">
        <f t="shared" si="56"/>
        <v>8.1549103656014097</v>
      </c>
      <c r="E291" s="5">
        <f t="shared" si="57"/>
        <v>1.1427826217967683</v>
      </c>
      <c r="F291" s="5">
        <f t="shared" si="65"/>
        <v>1.1033248504789974</v>
      </c>
      <c r="G291" s="5">
        <f t="shared" si="58"/>
        <v>0.4925458044927814</v>
      </c>
      <c r="H291" s="5">
        <f t="shared" si="59"/>
        <v>0.46443637609698746</v>
      </c>
      <c r="J291" s="5">
        <f t="shared" si="66"/>
        <v>-3.9856306006191167E-2</v>
      </c>
      <c r="K291" s="5">
        <f t="shared" si="67"/>
        <v>0.69555367668558099</v>
      </c>
      <c r="L291" s="5">
        <f t="shared" si="68"/>
        <v>0.63876072609168399</v>
      </c>
      <c r="M291" s="5">
        <f t="shared" ref="M291:P310" si="78">L291-($B$65*(EXP(L291/$B$64)-1)-$K291/$B$122+L291/$B$122)/($B$66*EXP(L291/$B$64)+$B$123)</f>
        <v>0.63888867085712908</v>
      </c>
      <c r="N291" s="5">
        <f t="shared" si="78"/>
        <v>0.63888847438247476</v>
      </c>
      <c r="O291" s="5">
        <f t="shared" si="78"/>
        <v>0.63888847438201013</v>
      </c>
      <c r="P291" s="5">
        <f t="shared" si="78"/>
        <v>0.63888847438201002</v>
      </c>
      <c r="Q291" s="4">
        <f t="shared" si="69"/>
        <v>1.8204878084603056E-3</v>
      </c>
      <c r="R291" s="5">
        <f t="shared" si="60"/>
        <v>8.1549103656014097</v>
      </c>
      <c r="T291" s="4">
        <f t="shared" si="76"/>
        <v>8.0000000000000177E-4</v>
      </c>
      <c r="U291" s="5">
        <f t="shared" si="61"/>
        <v>2.9025165391480652</v>
      </c>
      <c r="V291" s="5">
        <f t="shared" si="62"/>
        <v>3.0581075637657822</v>
      </c>
      <c r="W291" s="5">
        <f t="shared" si="77"/>
        <v>-0.15559102461771701</v>
      </c>
      <c r="AC291" s="4">
        <f t="shared" si="72"/>
        <v>8.0000000000000177E-4</v>
      </c>
      <c r="AD291" s="5">
        <f t="shared" si="73"/>
        <v>-2.8109428395793945E-2</v>
      </c>
      <c r="AE291" s="5">
        <f t="shared" si="63"/>
        <v>-2.9616250047464373E-2</v>
      </c>
      <c r="AF291" s="5">
        <f t="shared" si="74"/>
        <v>1.5068216516704279E-3</v>
      </c>
    </row>
    <row r="292" spans="1:32" x14ac:dyDescent="0.25">
      <c r="A292" s="4">
        <f t="shared" si="64"/>
        <v>8.0500000000000179E-4</v>
      </c>
      <c r="B292" s="5">
        <f t="shared" si="54"/>
        <v>18</v>
      </c>
      <c r="C292" s="5">
        <f t="shared" si="55"/>
        <v>5.2523938264533445</v>
      </c>
      <c r="D292" s="5">
        <f t="shared" si="56"/>
        <v>8.1257748094796867</v>
      </c>
      <c r="E292" s="5">
        <f t="shared" si="57"/>
        <v>1.1427826217967683</v>
      </c>
      <c r="F292" s="5">
        <f t="shared" si="65"/>
        <v>1.1037472890905129</v>
      </c>
      <c r="G292" s="5">
        <f t="shared" si="58"/>
        <v>0.4925458044927814</v>
      </c>
      <c r="H292" s="5">
        <f t="shared" si="59"/>
        <v>0.46471853946023761</v>
      </c>
      <c r="J292" s="5">
        <f t="shared" si="66"/>
        <v>-3.942986689041536E-2</v>
      </c>
      <c r="K292" s="5">
        <f t="shared" si="67"/>
        <v>0.69598011580135677</v>
      </c>
      <c r="L292" s="5">
        <f t="shared" si="68"/>
        <v>0.63888847438201002</v>
      </c>
      <c r="M292" s="5">
        <f t="shared" si="78"/>
        <v>0.63902898692174304</v>
      </c>
      <c r="N292" s="5">
        <f t="shared" si="78"/>
        <v>0.63902874963095424</v>
      </c>
      <c r="O292" s="5">
        <f t="shared" si="78"/>
        <v>0.63902874963027534</v>
      </c>
      <c r="P292" s="5">
        <f t="shared" si="78"/>
        <v>0.63902874963027534</v>
      </c>
      <c r="Q292" s="4">
        <f t="shared" si="69"/>
        <v>1.829681419545183E-3</v>
      </c>
      <c r="R292" s="5">
        <f t="shared" si="60"/>
        <v>8.1257748094796867</v>
      </c>
      <c r="T292" s="4">
        <f t="shared" si="76"/>
        <v>8.0500000000000179E-4</v>
      </c>
      <c r="U292" s="5">
        <f t="shared" si="61"/>
        <v>2.8733809830263422</v>
      </c>
      <c r="V292" s="5">
        <f t="shared" si="62"/>
        <v>3.0253876050913129</v>
      </c>
      <c r="W292" s="5">
        <f t="shared" si="77"/>
        <v>-0.15200662206497073</v>
      </c>
      <c r="AC292" s="4">
        <f t="shared" si="72"/>
        <v>8.0500000000000179E-4</v>
      </c>
      <c r="AD292" s="5">
        <f t="shared" si="73"/>
        <v>-2.7827265032543791E-2</v>
      </c>
      <c r="AE292" s="5">
        <f t="shared" si="63"/>
        <v>-2.9299373529081709E-2</v>
      </c>
      <c r="AF292" s="5">
        <f t="shared" si="74"/>
        <v>1.4721084965379182E-3</v>
      </c>
    </row>
    <row r="293" spans="1:32" x14ac:dyDescent="0.25">
      <c r="A293" s="4">
        <f t="shared" si="64"/>
        <v>8.100000000000018E-4</v>
      </c>
      <c r="B293" s="5">
        <f t="shared" si="54"/>
        <v>18</v>
      </c>
      <c r="C293" s="5">
        <f t="shared" si="55"/>
        <v>5.2523938264533445</v>
      </c>
      <c r="D293" s="5">
        <f t="shared" si="56"/>
        <v>8.093925698898639</v>
      </c>
      <c r="E293" s="5">
        <f t="shared" si="57"/>
        <v>1.1427826217967683</v>
      </c>
      <c r="F293" s="5">
        <f t="shared" si="65"/>
        <v>1.1042082676312766</v>
      </c>
      <c r="G293" s="5">
        <f t="shared" si="58"/>
        <v>0.4925458044927814</v>
      </c>
      <c r="H293" s="5">
        <f t="shared" si="59"/>
        <v>0.46502698224816758</v>
      </c>
      <c r="J293" s="5">
        <f t="shared" si="66"/>
        <v>-3.8964515256444211E-2</v>
      </c>
      <c r="K293" s="5">
        <f t="shared" si="67"/>
        <v>0.69644546743532798</v>
      </c>
      <c r="L293" s="5">
        <f t="shared" si="68"/>
        <v>0.63902874963027534</v>
      </c>
      <c r="M293" s="5">
        <f t="shared" si="78"/>
        <v>0.63918156647399171</v>
      </c>
      <c r="N293" s="5">
        <f t="shared" si="78"/>
        <v>0.63918128538406349</v>
      </c>
      <c r="O293" s="5">
        <f t="shared" si="78"/>
        <v>0.63918128538310892</v>
      </c>
      <c r="P293" s="5">
        <f t="shared" si="78"/>
        <v>0.63918128538310892</v>
      </c>
      <c r="Q293" s="4">
        <f t="shared" si="69"/>
        <v>1.839731282154913E-3</v>
      </c>
      <c r="R293" s="5">
        <f t="shared" si="60"/>
        <v>8.093925698898639</v>
      </c>
      <c r="T293" s="4">
        <f t="shared" si="76"/>
        <v>8.100000000000018E-4</v>
      </c>
      <c r="U293" s="5">
        <f t="shared" si="61"/>
        <v>2.8415318724452945</v>
      </c>
      <c r="V293" s="5">
        <f t="shared" si="62"/>
        <v>2.9896819541100887</v>
      </c>
      <c r="W293" s="5">
        <f t="shared" si="77"/>
        <v>-0.14815008166479426</v>
      </c>
      <c r="AC293" s="4">
        <f t="shared" si="72"/>
        <v>8.100000000000018E-4</v>
      </c>
      <c r="AD293" s="5">
        <f t="shared" si="73"/>
        <v>-2.7518822244613828E-2</v>
      </c>
      <c r="AE293" s="5">
        <f t="shared" si="63"/>
        <v>-2.8953582066382062E-2</v>
      </c>
      <c r="AF293" s="5">
        <f t="shared" si="74"/>
        <v>1.4347598217682341E-3</v>
      </c>
    </row>
    <row r="294" spans="1:32" x14ac:dyDescent="0.25">
      <c r="A294" s="4">
        <f t="shared" si="64"/>
        <v>8.1500000000000181E-4</v>
      </c>
      <c r="B294" s="5">
        <f t="shared" si="54"/>
        <v>18</v>
      </c>
      <c r="C294" s="5">
        <f t="shared" si="55"/>
        <v>5.2523938264533445</v>
      </c>
      <c r="D294" s="5">
        <f t="shared" si="56"/>
        <v>8.0593805303205599</v>
      </c>
      <c r="E294" s="5">
        <f t="shared" si="57"/>
        <v>1.1427826217967683</v>
      </c>
      <c r="F294" s="5">
        <f t="shared" si="65"/>
        <v>1.104707329257788</v>
      </c>
      <c r="G294" s="5">
        <f t="shared" si="58"/>
        <v>0.4925458044927814</v>
      </c>
      <c r="H294" s="5">
        <f t="shared" si="59"/>
        <v>0.46536153501624627</v>
      </c>
      <c r="J294" s="5">
        <f t="shared" si="66"/>
        <v>-3.8460710350157912E-2</v>
      </c>
      <c r="K294" s="5">
        <f t="shared" si="67"/>
        <v>0.69694927234161419</v>
      </c>
      <c r="L294" s="5">
        <f t="shared" si="68"/>
        <v>0.63918128538310892</v>
      </c>
      <c r="M294" s="5">
        <f t="shared" si="78"/>
        <v>0.63934612182662354</v>
      </c>
      <c r="N294" s="5">
        <f t="shared" si="78"/>
        <v>0.63934579424284077</v>
      </c>
      <c r="O294" s="5">
        <f t="shared" si="78"/>
        <v>0.63934579424154181</v>
      </c>
      <c r="P294" s="5">
        <f t="shared" si="78"/>
        <v>0.63934579424154181</v>
      </c>
      <c r="Q294" s="4">
        <f t="shared" si="69"/>
        <v>1.8506318753490681E-3</v>
      </c>
      <c r="R294" s="5">
        <f t="shared" si="60"/>
        <v>8.0593805303205599</v>
      </c>
      <c r="T294" s="4">
        <f t="shared" si="76"/>
        <v>8.1500000000000181E-4</v>
      </c>
      <c r="U294" s="5">
        <f t="shared" si="61"/>
        <v>2.8069867038672154</v>
      </c>
      <c r="V294" s="5">
        <f t="shared" si="62"/>
        <v>2.9510258479888356</v>
      </c>
      <c r="W294" s="5">
        <f t="shared" si="77"/>
        <v>-0.14403914412162022</v>
      </c>
      <c r="AC294" s="4">
        <f t="shared" si="72"/>
        <v>8.1500000000000181E-4</v>
      </c>
      <c r="AD294" s="5">
        <f t="shared" si="73"/>
        <v>-2.7184269476535128E-2</v>
      </c>
      <c r="AE294" s="5">
        <f t="shared" si="63"/>
        <v>-2.8579216913791231E-2</v>
      </c>
      <c r="AF294" s="5">
        <f t="shared" si="74"/>
        <v>1.3949474372561034E-3</v>
      </c>
    </row>
    <row r="295" spans="1:32" x14ac:dyDescent="0.25">
      <c r="A295" s="4">
        <f t="shared" si="64"/>
        <v>8.2000000000000183E-4</v>
      </c>
      <c r="B295" s="5">
        <f t="shared" si="54"/>
        <v>18</v>
      </c>
      <c r="C295" s="5">
        <f t="shared" si="55"/>
        <v>5.2523938264533445</v>
      </c>
      <c r="D295" s="5">
        <f t="shared" si="56"/>
        <v>8.0221586451025004</v>
      </c>
      <c r="E295" s="5">
        <f t="shared" si="57"/>
        <v>1.1427826217967683</v>
      </c>
      <c r="F295" s="5">
        <f t="shared" si="65"/>
        <v>1.1052439794311266</v>
      </c>
      <c r="G295" s="5">
        <f t="shared" si="58"/>
        <v>0.4925458044927814</v>
      </c>
      <c r="H295" s="5">
        <f t="shared" si="59"/>
        <v>0.46572201045305484</v>
      </c>
      <c r="J295" s="5">
        <f t="shared" si="66"/>
        <v>-3.7918949366173835E-2</v>
      </c>
      <c r="K295" s="5">
        <f t="shared" si="67"/>
        <v>0.69749103332559836</v>
      </c>
      <c r="L295" s="5">
        <f t="shared" si="68"/>
        <v>0.63934579424154181</v>
      </c>
      <c r="M295" s="5">
        <f t="shared" si="78"/>
        <v>0.63952234544885378</v>
      </c>
      <c r="N295" s="5">
        <f t="shared" si="78"/>
        <v>0.63952196897979074</v>
      </c>
      <c r="O295" s="5">
        <f t="shared" si="78"/>
        <v>0.63952196897807179</v>
      </c>
      <c r="P295" s="5">
        <f t="shared" si="78"/>
        <v>0.63952196897807179</v>
      </c>
      <c r="Q295" s="4">
        <f t="shared" si="69"/>
        <v>1.8623770960378763E-3</v>
      </c>
      <c r="R295" s="5">
        <f t="shared" si="60"/>
        <v>8.0221586451025004</v>
      </c>
      <c r="T295" s="4">
        <f t="shared" si="76"/>
        <v>8.2000000000000183E-4</v>
      </c>
      <c r="U295" s="5">
        <f t="shared" si="61"/>
        <v>2.7697648186491559</v>
      </c>
      <c r="V295" s="5">
        <f t="shared" si="62"/>
        <v>2.9094574356372864</v>
      </c>
      <c r="W295" s="5">
        <f t="shared" si="77"/>
        <v>-0.13969261698813051</v>
      </c>
      <c r="AC295" s="4">
        <f t="shared" si="72"/>
        <v>8.2000000000000183E-4</v>
      </c>
      <c r="AD295" s="5">
        <f t="shared" si="73"/>
        <v>-2.6823794039726567E-2</v>
      </c>
      <c r="AE295" s="5">
        <f t="shared" si="63"/>
        <v>-2.8176647524517165E-2</v>
      </c>
      <c r="AF295" s="5">
        <f t="shared" si="74"/>
        <v>1.3528534847905976E-3</v>
      </c>
    </row>
    <row r="296" spans="1:32" x14ac:dyDescent="0.25">
      <c r="A296" s="4">
        <f t="shared" si="64"/>
        <v>8.2500000000000184E-4</v>
      </c>
      <c r="B296" s="5">
        <f t="shared" si="54"/>
        <v>18</v>
      </c>
      <c r="C296" s="5">
        <f t="shared" si="55"/>
        <v>5.2523938264533445</v>
      </c>
      <c r="D296" s="5">
        <f t="shared" si="56"/>
        <v>7.9822812993377514</v>
      </c>
      <c r="E296" s="5">
        <f t="shared" si="57"/>
        <v>1.1427826217967683</v>
      </c>
      <c r="F296" s="5">
        <f t="shared" si="65"/>
        <v>1.10581768641721</v>
      </c>
      <c r="G296" s="5">
        <f t="shared" si="58"/>
        <v>0.4925458044927814</v>
      </c>
      <c r="H296" s="5">
        <f t="shared" si="59"/>
        <v>0.46610820270390674</v>
      </c>
      <c r="J296" s="5">
        <f t="shared" si="66"/>
        <v>-3.7339766957175564E-2</v>
      </c>
      <c r="K296" s="5">
        <f t="shared" si="67"/>
        <v>0.6980702157345966</v>
      </c>
      <c r="L296" s="5">
        <f t="shared" si="68"/>
        <v>0.63952196897807179</v>
      </c>
      <c r="M296" s="5">
        <f t="shared" si="78"/>
        <v>0.6397099111455844</v>
      </c>
      <c r="N296" s="5">
        <f t="shared" si="78"/>
        <v>0.63970948371552394</v>
      </c>
      <c r="O296" s="5">
        <f t="shared" si="78"/>
        <v>0.63970948371330316</v>
      </c>
      <c r="P296" s="5">
        <f t="shared" si="78"/>
        <v>0.63970948371330327</v>
      </c>
      <c r="Q296" s="4">
        <f t="shared" si="69"/>
        <v>1.8749602369440123E-3</v>
      </c>
      <c r="R296" s="5">
        <f t="shared" si="60"/>
        <v>7.9822812993377514</v>
      </c>
      <c r="T296" s="4">
        <f t="shared" si="76"/>
        <v>8.2500000000000184E-4</v>
      </c>
      <c r="U296" s="5">
        <f t="shared" si="61"/>
        <v>2.7298874728844069</v>
      </c>
      <c r="V296" s="5">
        <f t="shared" si="62"/>
        <v>2.8650177400598142</v>
      </c>
      <c r="W296" s="5">
        <f t="shared" si="77"/>
        <v>-0.13513026717540733</v>
      </c>
      <c r="AC296" s="4">
        <f t="shared" si="72"/>
        <v>8.2500000000000184E-4</v>
      </c>
      <c r="AD296" s="5">
        <f t="shared" si="73"/>
        <v>-2.6437601788874665E-2</v>
      </c>
      <c r="AE296" s="5">
        <f t="shared" si="63"/>
        <v>-2.7746271185944266E-2</v>
      </c>
      <c r="AF296" s="5">
        <f t="shared" si="74"/>
        <v>1.3086693970696013E-3</v>
      </c>
    </row>
    <row r="297" spans="1:32" x14ac:dyDescent="0.25">
      <c r="A297" s="4">
        <f t="shared" si="64"/>
        <v>8.3000000000000185E-4</v>
      </c>
      <c r="B297" s="5">
        <f t="shared" si="54"/>
        <v>18</v>
      </c>
      <c r="C297" s="5">
        <f t="shared" si="55"/>
        <v>5.2523938264533445</v>
      </c>
      <c r="D297" s="5">
        <f t="shared" si="56"/>
        <v>7.9397717351665378</v>
      </c>
      <c r="E297" s="5">
        <f t="shared" si="57"/>
        <v>1.1427826217967683</v>
      </c>
      <c r="F297" s="5">
        <f t="shared" si="65"/>
        <v>1.1064278818242252</v>
      </c>
      <c r="G297" s="5">
        <f t="shared" si="58"/>
        <v>0.4925458044927814</v>
      </c>
      <c r="H297" s="5">
        <f t="shared" si="59"/>
        <v>0.46651988668023919</v>
      </c>
      <c r="J297" s="5">
        <f t="shared" si="66"/>
        <v>-3.6723734706275275E-2</v>
      </c>
      <c r="K297" s="5">
        <f t="shared" si="67"/>
        <v>0.69868624798549683</v>
      </c>
      <c r="L297" s="5">
        <f t="shared" si="68"/>
        <v>0.63970948371330327</v>
      </c>
      <c r="M297" s="5">
        <f t="shared" si="78"/>
        <v>0.63990847528808992</v>
      </c>
      <c r="N297" s="5">
        <f t="shared" si="78"/>
        <v>0.63990799514679475</v>
      </c>
      <c r="O297" s="5">
        <f t="shared" si="78"/>
        <v>0.63990799514398611</v>
      </c>
      <c r="P297" s="5">
        <f t="shared" si="78"/>
        <v>0.639907995143986</v>
      </c>
      <c r="Q297" s="4">
        <f t="shared" si="69"/>
        <v>1.8883739641007899E-3</v>
      </c>
      <c r="R297" s="5">
        <f t="shared" si="60"/>
        <v>7.9397717351665378</v>
      </c>
      <c r="T297" s="4">
        <f t="shared" si="76"/>
        <v>8.3000000000000185E-4</v>
      </c>
      <c r="U297" s="5">
        <f t="shared" si="61"/>
        <v>2.6873779087131933</v>
      </c>
      <c r="V297" s="5">
        <f t="shared" si="62"/>
        <v>2.8177506178706886</v>
      </c>
      <c r="W297" s="5">
        <f t="shared" si="77"/>
        <v>-0.13037270915749533</v>
      </c>
      <c r="AC297" s="4">
        <f t="shared" si="72"/>
        <v>8.3000000000000185E-4</v>
      </c>
      <c r="AD297" s="5">
        <f t="shared" si="73"/>
        <v>-2.602591781254221E-2</v>
      </c>
      <c r="AE297" s="5">
        <f t="shared" si="63"/>
        <v>-2.7288512627558773E-2</v>
      </c>
      <c r="AF297" s="5">
        <f t="shared" si="74"/>
        <v>1.2625948150165635E-3</v>
      </c>
    </row>
    <row r="298" spans="1:32" x14ac:dyDescent="0.25">
      <c r="A298" s="4">
        <f t="shared" si="64"/>
        <v>8.3500000000000186E-4</v>
      </c>
      <c r="B298" s="5">
        <f t="shared" si="54"/>
        <v>18</v>
      </c>
      <c r="C298" s="5">
        <f t="shared" si="55"/>
        <v>5.2523938264533445</v>
      </c>
      <c r="D298" s="5">
        <f t="shared" si="56"/>
        <v>7.894655252755423</v>
      </c>
      <c r="E298" s="5">
        <f t="shared" si="57"/>
        <v>1.1427826217967683</v>
      </c>
      <c r="F298" s="5">
        <f t="shared" si="65"/>
        <v>1.1070739611765961</v>
      </c>
      <c r="G298" s="5">
        <f t="shared" si="58"/>
        <v>0.4925458044927814</v>
      </c>
      <c r="H298" s="5">
        <f t="shared" si="59"/>
        <v>0.46695681736252831</v>
      </c>
      <c r="J298" s="5">
        <f t="shared" si="66"/>
        <v>-3.6071460562930119E-2</v>
      </c>
      <c r="K298" s="5">
        <f t="shared" si="67"/>
        <v>0.69933852212884207</v>
      </c>
      <c r="L298" s="5">
        <f t="shared" si="68"/>
        <v>0.639907995143986</v>
      </c>
      <c r="M298" s="5">
        <f t="shared" si="78"/>
        <v>0.64011767808775599</v>
      </c>
      <c r="N298" s="5">
        <f t="shared" si="78"/>
        <v>0.6401171438175538</v>
      </c>
      <c r="O298" s="5">
        <f t="shared" si="78"/>
        <v>0.6401171438140677</v>
      </c>
      <c r="P298" s="5">
        <f t="shared" si="78"/>
        <v>0.6401171438140677</v>
      </c>
      <c r="Q298" s="4">
        <f t="shared" si="69"/>
        <v>1.9026102941393384E-3</v>
      </c>
      <c r="R298" s="5">
        <f t="shared" si="60"/>
        <v>7.894655252755423</v>
      </c>
      <c r="T298" s="4">
        <f t="shared" si="76"/>
        <v>8.3500000000000186E-4</v>
      </c>
      <c r="U298" s="5">
        <f t="shared" si="61"/>
        <v>2.6422614263020785</v>
      </c>
      <c r="V298" s="5">
        <f t="shared" si="62"/>
        <v>2.7677027160128791</v>
      </c>
      <c r="W298" s="5">
        <f t="shared" si="77"/>
        <v>-0.1254412897108006</v>
      </c>
      <c r="AC298" s="4">
        <f t="shared" si="72"/>
        <v>8.3500000000000186E-4</v>
      </c>
      <c r="AD298" s="5">
        <f t="shared" si="73"/>
        <v>-2.5588987130253094E-2</v>
      </c>
      <c r="AE298" s="5">
        <f t="shared" si="63"/>
        <v>-2.680382360179193E-2</v>
      </c>
      <c r="AF298" s="5">
        <f t="shared" si="74"/>
        <v>1.2148364715388361E-3</v>
      </c>
    </row>
    <row r="299" spans="1:32" x14ac:dyDescent="0.25">
      <c r="A299" s="4">
        <f t="shared" si="64"/>
        <v>8.4000000000000188E-4</v>
      </c>
      <c r="B299" s="5">
        <f t="shared" si="54"/>
        <v>18</v>
      </c>
      <c r="C299" s="5">
        <f t="shared" si="55"/>
        <v>5.2523938264533445</v>
      </c>
      <c r="D299" s="5">
        <f t="shared" si="56"/>
        <v>7.8469592821366625</v>
      </c>
      <c r="E299" s="5">
        <f t="shared" si="57"/>
        <v>1.1427826217967683</v>
      </c>
      <c r="F299" s="5">
        <f t="shared" si="65"/>
        <v>1.1077552845248169</v>
      </c>
      <c r="G299" s="5">
        <f t="shared" si="58"/>
        <v>0.4925458044927814</v>
      </c>
      <c r="H299" s="5">
        <f t="shared" si="59"/>
        <v>0.46741872910456078</v>
      </c>
      <c r="J299" s="5">
        <f t="shared" si="66"/>
        <v>-3.5383588242969534E-2</v>
      </c>
      <c r="K299" s="5">
        <f t="shared" si="67"/>
        <v>0.70002639444880266</v>
      </c>
      <c r="L299" s="5">
        <f t="shared" si="68"/>
        <v>0.6401171438140677</v>
      </c>
      <c r="M299" s="5">
        <f t="shared" si="78"/>
        <v>0.64033714490433791</v>
      </c>
      <c r="N299" s="5">
        <f t="shared" si="78"/>
        <v>0.6403365554245104</v>
      </c>
      <c r="O299" s="5">
        <f t="shared" si="78"/>
        <v>0.64033655542025603</v>
      </c>
      <c r="P299" s="5">
        <f t="shared" si="78"/>
        <v>0.64033655542025603</v>
      </c>
      <c r="Q299" s="4">
        <f t="shared" si="69"/>
        <v>1.917660571619976E-3</v>
      </c>
      <c r="R299" s="5">
        <f t="shared" si="60"/>
        <v>7.8469592821366625</v>
      </c>
      <c r="T299" s="4">
        <f t="shared" si="76"/>
        <v>8.4000000000000188E-4</v>
      </c>
      <c r="U299" s="5">
        <f t="shared" si="61"/>
        <v>2.594565455683318</v>
      </c>
      <c r="V299" s="5">
        <f t="shared" si="62"/>
        <v>2.7149234257231614</v>
      </c>
      <c r="W299" s="5">
        <f t="shared" si="77"/>
        <v>-0.12035797003984339</v>
      </c>
      <c r="AC299" s="4">
        <f t="shared" si="72"/>
        <v>8.4000000000000188E-4</v>
      </c>
      <c r="AD299" s="5">
        <f t="shared" si="73"/>
        <v>-2.5127075388220621E-2</v>
      </c>
      <c r="AE299" s="5">
        <f t="shared" si="63"/>
        <v>-2.6292682438194947E-2</v>
      </c>
      <c r="AF299" s="5">
        <f t="shared" si="74"/>
        <v>1.1656070499743258E-3</v>
      </c>
    </row>
    <row r="300" spans="1:32" x14ac:dyDescent="0.25">
      <c r="A300" s="4">
        <f t="shared" si="64"/>
        <v>8.4500000000000189E-4</v>
      </c>
      <c r="B300" s="5">
        <f t="shared" si="54"/>
        <v>18</v>
      </c>
      <c r="C300" s="5">
        <f t="shared" si="55"/>
        <v>5.2523938264533445</v>
      </c>
      <c r="D300" s="5">
        <f t="shared" si="56"/>
        <v>7.7967134540976195</v>
      </c>
      <c r="E300" s="5">
        <f t="shared" si="57"/>
        <v>1.1427826217967683</v>
      </c>
      <c r="F300" s="5">
        <f t="shared" si="65"/>
        <v>1.1084711770904581</v>
      </c>
      <c r="G300" s="5">
        <f t="shared" si="58"/>
        <v>0.4925458044927814</v>
      </c>
      <c r="H300" s="5">
        <f t="shared" si="59"/>
        <v>0.46790533494690523</v>
      </c>
      <c r="J300" s="5">
        <f t="shared" si="66"/>
        <v>-3.4660796593325542E-2</v>
      </c>
      <c r="K300" s="5">
        <f t="shared" si="67"/>
        <v>0.70074918609844661</v>
      </c>
      <c r="L300" s="5">
        <f t="shared" si="68"/>
        <v>0.64033655542025603</v>
      </c>
      <c r="M300" s="5">
        <f t="shared" si="78"/>
        <v>0.64056648758016999</v>
      </c>
      <c r="N300" s="5">
        <f t="shared" si="78"/>
        <v>0.64056584214866685</v>
      </c>
      <c r="O300" s="5">
        <f t="shared" si="78"/>
        <v>0.64056584214355294</v>
      </c>
      <c r="P300" s="5">
        <f t="shared" si="78"/>
        <v>0.64056584214355294</v>
      </c>
      <c r="Q300" s="4">
        <f t="shared" si="69"/>
        <v>1.9335154466633311E-3</v>
      </c>
      <c r="R300" s="5">
        <f t="shared" si="60"/>
        <v>7.7967134540976195</v>
      </c>
      <c r="T300" s="4">
        <f t="shared" si="76"/>
        <v>8.4500000000000189E-4</v>
      </c>
      <c r="U300" s="5">
        <f t="shared" si="61"/>
        <v>2.544319627644275</v>
      </c>
      <c r="V300" s="5">
        <f t="shared" si="62"/>
        <v>2.6594648337889342</v>
      </c>
      <c r="W300" s="5">
        <f t="shared" si="77"/>
        <v>-0.11514520614465917</v>
      </c>
      <c r="AC300" s="4">
        <f t="shared" si="72"/>
        <v>8.4500000000000189E-4</v>
      </c>
      <c r="AD300" s="5">
        <f t="shared" si="73"/>
        <v>-2.4640469545876176E-2</v>
      </c>
      <c r="AE300" s="5">
        <f t="shared" si="63"/>
        <v>-2.5755593571385498E-2</v>
      </c>
      <c r="AF300" s="5">
        <f t="shared" si="74"/>
        <v>1.1151240255093224E-3</v>
      </c>
    </row>
    <row r="301" spans="1:32" x14ac:dyDescent="0.25">
      <c r="A301" s="4">
        <f t="shared" si="64"/>
        <v>8.500000000000019E-4</v>
      </c>
      <c r="B301" s="5">
        <f t="shared" si="54"/>
        <v>18</v>
      </c>
      <c r="C301" s="5">
        <f t="shared" si="55"/>
        <v>5.2523938264533445</v>
      </c>
      <c r="D301" s="5">
        <f t="shared" si="56"/>
        <v>7.7439496693200729</v>
      </c>
      <c r="E301" s="5">
        <f t="shared" si="57"/>
        <v>1.1427826217967683</v>
      </c>
      <c r="F301" s="5">
        <f t="shared" si="65"/>
        <v>1.1092209299456006</v>
      </c>
      <c r="G301" s="5">
        <f t="shared" si="58"/>
        <v>0.4925458044927814</v>
      </c>
      <c r="H301" s="5">
        <f t="shared" si="59"/>
        <v>0.46841632594733235</v>
      </c>
      <c r="J301" s="5">
        <f t="shared" si="66"/>
        <v>-3.3903798922092616E-2</v>
      </c>
      <c r="K301" s="5">
        <f t="shared" si="67"/>
        <v>0.70150618376967955</v>
      </c>
      <c r="L301" s="5">
        <f t="shared" si="68"/>
        <v>0.64056584214355294</v>
      </c>
      <c r="M301" s="5">
        <f t="shared" si="78"/>
        <v>0.64080530579180517</v>
      </c>
      <c r="N301" s="5">
        <f t="shared" si="78"/>
        <v>0.64080460400433048</v>
      </c>
      <c r="O301" s="5">
        <f t="shared" si="78"/>
        <v>0.64080460399826822</v>
      </c>
      <c r="P301" s="5">
        <f t="shared" si="78"/>
        <v>0.64080460399826822</v>
      </c>
      <c r="Q301" s="4">
        <f t="shared" si="69"/>
        <v>1.9501648531337042E-3</v>
      </c>
      <c r="R301" s="5">
        <f t="shared" si="60"/>
        <v>7.7439496693200729</v>
      </c>
      <c r="T301" s="4">
        <f t="shared" si="76"/>
        <v>8.500000000000019E-4</v>
      </c>
      <c r="U301" s="5">
        <f t="shared" si="61"/>
        <v>2.4915558428667284</v>
      </c>
      <c r="V301" s="5">
        <f t="shared" si="62"/>
        <v>2.6013816711448379</v>
      </c>
      <c r="W301" s="5">
        <f t="shared" si="77"/>
        <v>-0.10982582827810949</v>
      </c>
      <c r="AC301" s="4">
        <f t="shared" si="72"/>
        <v>8.500000000000019E-4</v>
      </c>
      <c r="AD301" s="5">
        <f t="shared" si="73"/>
        <v>-2.4129478545449057E-2</v>
      </c>
      <c r="AE301" s="5">
        <f t="shared" si="63"/>
        <v>-2.5193087043231588E-2</v>
      </c>
      <c r="AF301" s="5">
        <f t="shared" si="74"/>
        <v>1.0636084977825311E-3</v>
      </c>
    </row>
    <row r="302" spans="1:32" x14ac:dyDescent="0.25">
      <c r="A302" s="4">
        <f t="shared" si="64"/>
        <v>8.5500000000000192E-4</v>
      </c>
      <c r="B302" s="5">
        <f t="shared" si="54"/>
        <v>18</v>
      </c>
      <c r="C302" s="5">
        <f t="shared" si="55"/>
        <v>5.2523938264533445</v>
      </c>
      <c r="D302" s="5">
        <f t="shared" si="56"/>
        <v>7.6887021649850471</v>
      </c>
      <c r="E302" s="5">
        <f t="shared" si="57"/>
        <v>1.1427826217967683</v>
      </c>
      <c r="F302" s="5">
        <f t="shared" si="65"/>
        <v>1.1100038007259263</v>
      </c>
      <c r="G302" s="5">
        <f t="shared" si="58"/>
        <v>0.4925458044927814</v>
      </c>
      <c r="H302" s="5">
        <f t="shared" si="59"/>
        <v>0.46895137053578023</v>
      </c>
      <c r="J302" s="5">
        <f t="shared" si="66"/>
        <v>-3.3113342294578837E-2</v>
      </c>
      <c r="K302" s="5">
        <f t="shared" si="67"/>
        <v>0.70229664039719331</v>
      </c>
      <c r="L302" s="5">
        <f t="shared" si="68"/>
        <v>0.64080460399826822</v>
      </c>
      <c r="M302" s="5">
        <f t="shared" si="78"/>
        <v>0.64105318841069381</v>
      </c>
      <c r="N302" s="5">
        <f t="shared" si="78"/>
        <v>0.64105243019724223</v>
      </c>
      <c r="O302" s="5">
        <f t="shared" si="78"/>
        <v>0.64105243019014613</v>
      </c>
      <c r="P302" s="5">
        <f t="shared" si="78"/>
        <v>0.64105243019014613</v>
      </c>
      <c r="Q302" s="4">
        <f t="shared" si="69"/>
        <v>1.9675979876221722E-3</v>
      </c>
      <c r="R302" s="5">
        <f t="shared" si="60"/>
        <v>7.6887021649850471</v>
      </c>
      <c r="T302" s="4">
        <f t="shared" si="76"/>
        <v>8.5500000000000192E-4</v>
      </c>
      <c r="U302" s="5">
        <f t="shared" si="61"/>
        <v>2.4363083385317026</v>
      </c>
      <c r="V302" s="5">
        <f t="shared" si="62"/>
        <v>2.5407312588599367</v>
      </c>
      <c r="W302" s="5">
        <f t="shared" si="77"/>
        <v>-0.10442292032823408</v>
      </c>
      <c r="AC302" s="4">
        <f t="shared" si="72"/>
        <v>8.5500000000000192E-4</v>
      </c>
      <c r="AD302" s="5">
        <f t="shared" si="73"/>
        <v>-2.3594433957001171E-2</v>
      </c>
      <c r="AE302" s="5">
        <f t="shared" si="63"/>
        <v>-2.4605717979764269E-2</v>
      </c>
      <c r="AF302" s="5">
        <f t="shared" si="74"/>
        <v>1.0112840227630981E-3</v>
      </c>
    </row>
    <row r="303" spans="1:32" x14ac:dyDescent="0.25">
      <c r="A303" s="4">
        <f t="shared" si="64"/>
        <v>8.6000000000000193E-4</v>
      </c>
      <c r="B303" s="5">
        <f t="shared" si="54"/>
        <v>18</v>
      </c>
      <c r="C303" s="5">
        <f t="shared" si="55"/>
        <v>5.2523938264533445</v>
      </c>
      <c r="D303" s="5">
        <f t="shared" si="56"/>
        <v>7.6310075780829116</v>
      </c>
      <c r="E303" s="5">
        <f t="shared" si="57"/>
        <v>1.1427826217967683</v>
      </c>
      <c r="F303" s="5">
        <f t="shared" si="65"/>
        <v>1.1108190143766783</v>
      </c>
      <c r="G303" s="5">
        <f t="shared" si="58"/>
        <v>0.4925458044927814</v>
      </c>
      <c r="H303" s="5">
        <f t="shared" si="59"/>
        <v>0.46951011390122771</v>
      </c>
      <c r="J303" s="5">
        <f t="shared" si="66"/>
        <v>-3.2290206796042553E-2</v>
      </c>
      <c r="K303" s="5">
        <f t="shared" si="67"/>
        <v>0.7031197758957296</v>
      </c>
      <c r="L303" s="5">
        <f t="shared" si="68"/>
        <v>0.64105243019014613</v>
      </c>
      <c r="M303" s="5">
        <f t="shared" si="78"/>
        <v>0.64130971486471655</v>
      </c>
      <c r="N303" s="5">
        <f t="shared" si="78"/>
        <v>0.64130890048366052</v>
      </c>
      <c r="O303" s="5">
        <f t="shared" si="78"/>
        <v>0.64130890047545064</v>
      </c>
      <c r="P303" s="5">
        <f t="shared" si="78"/>
        <v>0.64130890047545064</v>
      </c>
      <c r="Q303" s="4">
        <f t="shared" si="69"/>
        <v>1.9858032894693339E-3</v>
      </c>
      <c r="R303" s="5">
        <f t="shared" si="60"/>
        <v>7.6310075780829116</v>
      </c>
      <c r="T303" s="4">
        <f t="shared" si="76"/>
        <v>8.6000000000000193E-4</v>
      </c>
      <c r="U303" s="5">
        <f t="shared" si="61"/>
        <v>2.3786137516295671</v>
      </c>
      <c r="V303" s="5">
        <f t="shared" si="62"/>
        <v>2.4775734515687415</v>
      </c>
      <c r="W303" s="5">
        <f t="shared" si="77"/>
        <v>-9.8959699939174417E-2</v>
      </c>
      <c r="AC303" s="4">
        <f t="shared" si="72"/>
        <v>8.6000000000000193E-4</v>
      </c>
      <c r="AD303" s="5">
        <f t="shared" si="73"/>
        <v>-2.3035690591553692E-2</v>
      </c>
      <c r="AE303" s="5">
        <f t="shared" si="63"/>
        <v>-2.399406604333524E-2</v>
      </c>
      <c r="AF303" s="5">
        <f t="shared" si="74"/>
        <v>9.5837545178154709E-4</v>
      </c>
    </row>
    <row r="304" spans="1:32" x14ac:dyDescent="0.25">
      <c r="A304" s="4">
        <f t="shared" si="64"/>
        <v>8.6500000000000194E-4</v>
      </c>
      <c r="B304" s="5">
        <f t="shared" si="54"/>
        <v>18</v>
      </c>
      <c r="C304" s="5">
        <f t="shared" si="55"/>
        <v>5.2523938264533445</v>
      </c>
      <c r="D304" s="5">
        <f t="shared" si="56"/>
        <v>7.5709050047007294</v>
      </c>
      <c r="E304" s="5">
        <f t="shared" si="57"/>
        <v>1.1427826217967683</v>
      </c>
      <c r="F304" s="5">
        <f t="shared" si="65"/>
        <v>1.1116657639306489</v>
      </c>
      <c r="G304" s="5">
        <f t="shared" si="58"/>
        <v>0.4925458044927814</v>
      </c>
      <c r="H304" s="5">
        <f t="shared" si="59"/>
        <v>0.47009217741752563</v>
      </c>
      <c r="J304" s="5">
        <f t="shared" si="66"/>
        <v>-3.1435204761842507E-2</v>
      </c>
      <c r="K304" s="5">
        <f t="shared" si="67"/>
        <v>0.70397477792992968</v>
      </c>
      <c r="L304" s="5">
        <f t="shared" si="68"/>
        <v>0.64130890047545064</v>
      </c>
      <c r="M304" s="5">
        <f t="shared" si="78"/>
        <v>0.64157445649266787</v>
      </c>
      <c r="N304" s="5">
        <f t="shared" si="78"/>
        <v>0.64157358652251961</v>
      </c>
      <c r="O304" s="5">
        <f t="shared" si="78"/>
        <v>0.64157358651312313</v>
      </c>
      <c r="P304" s="5">
        <f t="shared" si="78"/>
        <v>0.64157358651312313</v>
      </c>
      <c r="Q304" s="4">
        <f t="shared" si="69"/>
        <v>2.0047684220574191E-3</v>
      </c>
      <c r="R304" s="5">
        <f t="shared" si="60"/>
        <v>7.5709050047007294</v>
      </c>
      <c r="T304" s="4">
        <f t="shared" si="76"/>
        <v>8.6500000000000194E-4</v>
      </c>
      <c r="U304" s="5">
        <f t="shared" si="61"/>
        <v>2.3185111782473848</v>
      </c>
      <c r="V304" s="5">
        <f t="shared" si="62"/>
        <v>2.4119705784019172</v>
      </c>
      <c r="W304" s="5">
        <f t="shared" si="77"/>
        <v>-9.3459400154532357E-2</v>
      </c>
      <c r="AC304" s="4">
        <f t="shared" si="72"/>
        <v>8.6500000000000194E-4</v>
      </c>
      <c r="AD304" s="5">
        <f t="shared" si="73"/>
        <v>-2.2453627075255778E-2</v>
      </c>
      <c r="AE304" s="5">
        <f t="shared" si="63"/>
        <v>-2.335873486056015E-2</v>
      </c>
      <c r="AF304" s="5">
        <f t="shared" si="74"/>
        <v>9.0510778530437236E-4</v>
      </c>
    </row>
    <row r="305" spans="1:32" x14ac:dyDescent="0.25">
      <c r="A305" s="4">
        <f t="shared" si="64"/>
        <v>8.7000000000000196E-4</v>
      </c>
      <c r="B305" s="5">
        <f t="shared" si="54"/>
        <v>18</v>
      </c>
      <c r="C305" s="5">
        <f t="shared" si="55"/>
        <v>5.2523938264533445</v>
      </c>
      <c r="D305" s="5">
        <f t="shared" si="56"/>
        <v>7.5084360545966495</v>
      </c>
      <c r="E305" s="5">
        <f t="shared" si="57"/>
        <v>1.1427826217967683</v>
      </c>
      <c r="F305" s="5">
        <f t="shared" si="65"/>
        <v>1.1125432113173495</v>
      </c>
      <c r="G305" s="5">
        <f t="shared" si="58"/>
        <v>0.4925458044927814</v>
      </c>
      <c r="H305" s="5">
        <f t="shared" si="59"/>
        <v>0.47069715811487123</v>
      </c>
      <c r="J305" s="5">
        <f t="shared" si="66"/>
        <v>-3.0549179975760791E-2</v>
      </c>
      <c r="K305" s="5">
        <f t="shared" si="67"/>
        <v>0.70486080271601137</v>
      </c>
      <c r="L305" s="5">
        <f t="shared" si="68"/>
        <v>0.64157358651312313</v>
      </c>
      <c r="M305" s="5">
        <f t="shared" si="78"/>
        <v>0.64184697788412914</v>
      </c>
      <c r="N305" s="5">
        <f t="shared" si="78"/>
        <v>0.6418460532131256</v>
      </c>
      <c r="O305" s="5">
        <f t="shared" si="78"/>
        <v>0.64184605320247823</v>
      </c>
      <c r="P305" s="5">
        <f t="shared" si="78"/>
        <v>0.64184605320247823</v>
      </c>
      <c r="Q305" s="4">
        <f t="shared" si="69"/>
        <v>2.0244802555895521E-3</v>
      </c>
      <c r="R305" s="5">
        <f t="shared" si="60"/>
        <v>7.5084360545966495</v>
      </c>
      <c r="T305" s="4">
        <f t="shared" si="76"/>
        <v>8.7000000000000196E-4</v>
      </c>
      <c r="U305" s="5">
        <f t="shared" si="61"/>
        <v>2.256042228143305</v>
      </c>
      <c r="V305" s="5">
        <f t="shared" si="62"/>
        <v>2.3439873814749475</v>
      </c>
      <c r="W305" s="5">
        <f t="shared" si="77"/>
        <v>-8.7945153331642434E-2</v>
      </c>
      <c r="AC305" s="4">
        <f t="shared" si="72"/>
        <v>8.7000000000000196E-4</v>
      </c>
      <c r="AD305" s="5">
        <f t="shared" si="73"/>
        <v>-2.1848646377910175E-2</v>
      </c>
      <c r="AE305" s="5">
        <f t="shared" si="63"/>
        <v>-2.2700351426611927E-2</v>
      </c>
      <c r="AF305" s="5">
        <f t="shared" si="74"/>
        <v>8.5170504870175218E-4</v>
      </c>
    </row>
    <row r="306" spans="1:32" x14ac:dyDescent="0.25">
      <c r="A306" s="4">
        <f t="shared" si="64"/>
        <v>8.7500000000000197E-4</v>
      </c>
      <c r="B306" s="5">
        <f t="shared" si="54"/>
        <v>18</v>
      </c>
      <c r="C306" s="5">
        <f t="shared" si="55"/>
        <v>5.2523938264533445</v>
      </c>
      <c r="D306" s="5">
        <f t="shared" si="56"/>
        <v>7.4436449004155509</v>
      </c>
      <c r="E306" s="5">
        <f t="shared" si="57"/>
        <v>1.1427826217967683</v>
      </c>
      <c r="F306" s="5">
        <f t="shared" si="65"/>
        <v>1.1134504882024843</v>
      </c>
      <c r="G306" s="5">
        <f t="shared" si="58"/>
        <v>0.4925458044927814</v>
      </c>
      <c r="H306" s="5">
        <f t="shared" si="59"/>
        <v>0.47132462820317916</v>
      </c>
      <c r="J306" s="5">
        <f t="shared" si="66"/>
        <v>-2.9633006837290164E-2</v>
      </c>
      <c r="K306" s="5">
        <f t="shared" si="67"/>
        <v>0.70577697585448196</v>
      </c>
      <c r="L306" s="5">
        <f t="shared" si="68"/>
        <v>0.64184605320247823</v>
      </c>
      <c r="M306" s="5">
        <f t="shared" si="78"/>
        <v>0.64212683819758154</v>
      </c>
      <c r="N306" s="5">
        <f t="shared" si="78"/>
        <v>0.64212586001125704</v>
      </c>
      <c r="O306" s="5">
        <f t="shared" si="78"/>
        <v>0.64212585999930505</v>
      </c>
      <c r="P306" s="5">
        <f t="shared" si="78"/>
        <v>0.64212585999930505</v>
      </c>
      <c r="Q306" s="4">
        <f t="shared" si="69"/>
        <v>2.044924851559945E-3</v>
      </c>
      <c r="R306" s="5">
        <f t="shared" si="60"/>
        <v>7.4436449004155509</v>
      </c>
      <c r="T306" s="4">
        <f t="shared" si="76"/>
        <v>8.7500000000000197E-4</v>
      </c>
      <c r="U306" s="5">
        <f t="shared" si="61"/>
        <v>2.1912510739622064</v>
      </c>
      <c r="V306" s="5">
        <f t="shared" si="62"/>
        <v>2.2736909519954858</v>
      </c>
      <c r="W306" s="5">
        <f t="shared" si="77"/>
        <v>-8.2439878033279346E-2</v>
      </c>
      <c r="AC306" s="4">
        <f t="shared" si="72"/>
        <v>8.7500000000000197E-4</v>
      </c>
      <c r="AD306" s="5">
        <f t="shared" si="73"/>
        <v>-2.1221176289602239E-2</v>
      </c>
      <c r="AE306" s="5">
        <f t="shared" si="63"/>
        <v>-2.2019565486452258E-2</v>
      </c>
      <c r="AF306" s="5">
        <f t="shared" si="74"/>
        <v>7.9838919685001897E-4</v>
      </c>
    </row>
    <row r="307" spans="1:32" x14ac:dyDescent="0.25">
      <c r="A307" s="4">
        <f t="shared" si="64"/>
        <v>8.8000000000000198E-4</v>
      </c>
      <c r="B307" s="5">
        <f t="shared" si="54"/>
        <v>18</v>
      </c>
      <c r="C307" s="5">
        <f t="shared" si="55"/>
        <v>5.2523938264533445</v>
      </c>
      <c r="D307" s="5">
        <f t="shared" si="56"/>
        <v>7.3765783209504816</v>
      </c>
      <c r="E307" s="5">
        <f t="shared" si="57"/>
        <v>1.1427826217967683</v>
      </c>
      <c r="F307" s="5">
        <f t="shared" si="65"/>
        <v>1.114386696856813</v>
      </c>
      <c r="G307" s="5">
        <f t="shared" si="58"/>
        <v>0.4925458044927814</v>
      </c>
      <c r="H307" s="5">
        <f t="shared" si="59"/>
        <v>0.47197413465311572</v>
      </c>
      <c r="J307" s="5">
        <f t="shared" si="66"/>
        <v>-2.8687589498707429E-2</v>
      </c>
      <c r="K307" s="5">
        <f t="shared" si="67"/>
        <v>0.70672239319306474</v>
      </c>
      <c r="L307" s="5">
        <f t="shared" si="68"/>
        <v>0.64212585999930505</v>
      </c>
      <c r="M307" s="5">
        <f t="shared" si="78"/>
        <v>0.64241359245006791</v>
      </c>
      <c r="N307" s="5">
        <f t="shared" si="78"/>
        <v>0.6424125622169965</v>
      </c>
      <c r="O307" s="5">
        <f t="shared" si="78"/>
        <v>0.64241256220369736</v>
      </c>
      <c r="P307" s="5">
        <f t="shared" si="78"/>
        <v>0.64241256220369725</v>
      </c>
      <c r="Q307" s="4">
        <f t="shared" si="69"/>
        <v>2.0660874491029231E-3</v>
      </c>
      <c r="R307" s="5">
        <f t="shared" si="60"/>
        <v>7.3765783209504816</v>
      </c>
      <c r="T307" s="4">
        <f t="shared" si="76"/>
        <v>8.8000000000000198E-4</v>
      </c>
      <c r="U307" s="5">
        <f t="shared" si="61"/>
        <v>2.1241844944971371</v>
      </c>
      <c r="V307" s="5">
        <f t="shared" si="62"/>
        <v>2.2011506640524416</v>
      </c>
      <c r="W307" s="5">
        <f t="shared" si="77"/>
        <v>-7.6966169555304553E-2</v>
      </c>
      <c r="AC307" s="4">
        <f t="shared" si="72"/>
        <v>8.8000000000000198E-4</v>
      </c>
      <c r="AD307" s="5">
        <f t="shared" si="73"/>
        <v>-2.0571669839665685E-2</v>
      </c>
      <c r="AE307" s="5">
        <f t="shared" si="63"/>
        <v>-2.1317048893611839E-2</v>
      </c>
      <c r="AF307" s="5">
        <f t="shared" si="74"/>
        <v>7.4537905394615397E-4</v>
      </c>
    </row>
    <row r="308" spans="1:32" x14ac:dyDescent="0.25">
      <c r="A308" s="4">
        <f t="shared" si="64"/>
        <v>8.85000000000002E-4</v>
      </c>
      <c r="B308" s="5">
        <f t="shared" si="54"/>
        <v>18</v>
      </c>
      <c r="C308" s="5">
        <f t="shared" si="55"/>
        <v>5.2523938264533445</v>
      </c>
      <c r="D308" s="5">
        <f t="shared" si="56"/>
        <v>7.3072857379077307</v>
      </c>
      <c r="E308" s="5">
        <f t="shared" si="57"/>
        <v>1.1427826217967683</v>
      </c>
      <c r="F308" s="5">
        <f t="shared" si="65"/>
        <v>1.1153509110534916</v>
      </c>
      <c r="G308" s="5">
        <f t="shared" si="58"/>
        <v>0.4925458044927814</v>
      </c>
      <c r="H308" s="5">
        <f t="shared" si="59"/>
        <v>0.47264519884004763</v>
      </c>
      <c r="J308" s="5">
        <f t="shared" si="66"/>
        <v>-2.7713860972784124E-2</v>
      </c>
      <c r="K308" s="5">
        <f t="shared" si="67"/>
        <v>0.70769612171898799</v>
      </c>
      <c r="L308" s="5">
        <f t="shared" si="68"/>
        <v>0.64241256220369725</v>
      </c>
      <c r="M308" s="5">
        <f t="shared" si="78"/>
        <v>0.6427067927722202</v>
      </c>
      <c r="N308" s="5">
        <f t="shared" si="78"/>
        <v>0.64270571222812012</v>
      </c>
      <c r="O308" s="5">
        <f t="shared" si="78"/>
        <v>0.64270571221344375</v>
      </c>
      <c r="P308" s="5">
        <f t="shared" si="78"/>
        <v>0.64270571221344386</v>
      </c>
      <c r="Q308" s="4">
        <f t="shared" si="69"/>
        <v>2.0879524533918455E-3</v>
      </c>
      <c r="R308" s="5">
        <f t="shared" si="60"/>
        <v>7.3072857379077307</v>
      </c>
      <c r="T308" s="4">
        <f t="shared" si="76"/>
        <v>8.85000000000002E-4</v>
      </c>
      <c r="U308" s="5">
        <f t="shared" si="61"/>
        <v>2.0548919114543862</v>
      </c>
      <c r="V308" s="5">
        <f t="shared" si="62"/>
        <v>2.1264381061521185</v>
      </c>
      <c r="W308" s="5">
        <f t="shared" si="77"/>
        <v>-7.1546194697732268E-2</v>
      </c>
      <c r="AC308" s="4">
        <f t="shared" si="72"/>
        <v>8.85000000000002E-4</v>
      </c>
      <c r="AD308" s="5">
        <f t="shared" si="73"/>
        <v>-1.9900605652733772E-2</v>
      </c>
      <c r="AE308" s="5">
        <f t="shared" si="63"/>
        <v>-2.0593494947151927E-2</v>
      </c>
      <c r="AF308" s="5">
        <f t="shared" si="74"/>
        <v>6.9288929441815514E-4</v>
      </c>
    </row>
    <row r="309" spans="1:32" x14ac:dyDescent="0.25">
      <c r="A309" s="4">
        <f t="shared" si="64"/>
        <v>8.9000000000000201E-4</v>
      </c>
      <c r="B309" s="5">
        <f t="shared" si="54"/>
        <v>18</v>
      </c>
      <c r="C309" s="5">
        <f t="shared" si="55"/>
        <v>5.2523938264533445</v>
      </c>
      <c r="D309" s="5">
        <f t="shared" si="56"/>
        <v>7.2358192456927002</v>
      </c>
      <c r="E309" s="5">
        <f t="shared" si="57"/>
        <v>1.1427826217967683</v>
      </c>
      <c r="F309" s="5">
        <f t="shared" si="65"/>
        <v>1.1163421769929296</v>
      </c>
      <c r="G309" s="5">
        <f t="shared" si="58"/>
        <v>0.4925458044927814</v>
      </c>
      <c r="H309" s="5">
        <f t="shared" si="59"/>
        <v>0.47333731625558062</v>
      </c>
      <c r="J309" s="5">
        <f t="shared" si="66"/>
        <v>-2.671278221201567E-2</v>
      </c>
      <c r="K309" s="5">
        <f t="shared" si="67"/>
        <v>0.70869720047975648</v>
      </c>
      <c r="L309" s="5">
        <f t="shared" si="68"/>
        <v>0.64270571221344386</v>
      </c>
      <c r="M309" s="5">
        <f t="shared" si="78"/>
        <v>0.64300598962301181</v>
      </c>
      <c r="N309" s="5">
        <f t="shared" si="78"/>
        <v>0.64300486075341867</v>
      </c>
      <c r="O309" s="5">
        <f t="shared" si="78"/>
        <v>0.64300486073734886</v>
      </c>
      <c r="P309" s="5">
        <f t="shared" si="78"/>
        <v>0.64300486073734886</v>
      </c>
      <c r="Q309" s="4">
        <f t="shared" si="69"/>
        <v>2.1105034262402932E-3</v>
      </c>
      <c r="R309" s="5">
        <f t="shared" si="60"/>
        <v>7.2358192456927002</v>
      </c>
      <c r="T309" s="4">
        <f t="shared" si="76"/>
        <v>8.9000000000000201E-4</v>
      </c>
      <c r="U309" s="5">
        <f t="shared" si="61"/>
        <v>1.9834254192393557</v>
      </c>
      <c r="V309" s="5">
        <f t="shared" si="62"/>
        <v>2.0496270105690071</v>
      </c>
      <c r="W309" s="5">
        <f t="shared" si="77"/>
        <v>-6.6201591329651421E-2</v>
      </c>
      <c r="AC309" s="4">
        <f t="shared" si="72"/>
        <v>8.9000000000000201E-4</v>
      </c>
      <c r="AD309" s="5">
        <f t="shared" si="73"/>
        <v>-1.9208488237200783E-2</v>
      </c>
      <c r="AE309" s="5">
        <f t="shared" si="63"/>
        <v>-1.9849617707461957E-2</v>
      </c>
      <c r="AF309" s="5">
        <f t="shared" si="74"/>
        <v>6.4112947026117445E-4</v>
      </c>
    </row>
    <row r="310" spans="1:32" x14ac:dyDescent="0.25">
      <c r="A310" s="4">
        <f t="shared" si="64"/>
        <v>8.9500000000000202E-4</v>
      </c>
      <c r="B310" s="5">
        <f t="shared" si="54"/>
        <v>18</v>
      </c>
      <c r="C310" s="5">
        <f t="shared" si="55"/>
        <v>5.2523938264533445</v>
      </c>
      <c r="D310" s="5">
        <f t="shared" si="56"/>
        <v>7.1622336337933783</v>
      </c>
      <c r="E310" s="5">
        <f t="shared" si="57"/>
        <v>1.1427826217967683</v>
      </c>
      <c r="F310" s="5">
        <f t="shared" si="65"/>
        <v>1.1173595142542105</v>
      </c>
      <c r="G310" s="5">
        <f t="shared" si="58"/>
        <v>0.4925458044927814</v>
      </c>
      <c r="H310" s="5">
        <f t="shared" si="59"/>
        <v>0.47404995629078672</v>
      </c>
      <c r="J310" s="5">
        <f t="shared" si="66"/>
        <v>-2.5685341160277202E-2</v>
      </c>
      <c r="K310" s="5">
        <f t="shared" si="67"/>
        <v>0.70972464153149495</v>
      </c>
      <c r="L310" s="5">
        <f t="shared" si="68"/>
        <v>0.64300486073734886</v>
      </c>
      <c r="M310" s="5">
        <f t="shared" si="78"/>
        <v>0.64331073295917107</v>
      </c>
      <c r="N310" s="5">
        <f t="shared" si="78"/>
        <v>0.64330955798088985</v>
      </c>
      <c r="O310" s="5">
        <f t="shared" si="78"/>
        <v>0.64330955796342382</v>
      </c>
      <c r="P310" s="5">
        <f t="shared" si="78"/>
        <v>0.64330955796342382</v>
      </c>
      <c r="Q310" s="4">
        <f t="shared" si="69"/>
        <v>2.1337230790390497E-3</v>
      </c>
      <c r="R310" s="5">
        <f t="shared" si="60"/>
        <v>7.1622336337933783</v>
      </c>
      <c r="T310" s="4">
        <f t="shared" si="76"/>
        <v>8.9500000000000202E-4</v>
      </c>
      <c r="U310" s="5">
        <f t="shared" si="61"/>
        <v>1.9098398073400338</v>
      </c>
      <c r="V310" s="5">
        <f t="shared" si="62"/>
        <v>1.9707931805809293</v>
      </c>
      <c r="W310" s="5">
        <f t="shared" si="77"/>
        <v>-6.0953373240895559E-2</v>
      </c>
      <c r="AC310" s="4">
        <f t="shared" si="72"/>
        <v>8.9500000000000202E-4</v>
      </c>
      <c r="AD310" s="5">
        <f t="shared" si="73"/>
        <v>-1.849584820199468E-2</v>
      </c>
      <c r="AE310" s="5">
        <f t="shared" si="63"/>
        <v>-1.9086151291568081E-2</v>
      </c>
      <c r="AF310" s="5">
        <f t="shared" si="74"/>
        <v>5.9030308957340114E-4</v>
      </c>
    </row>
    <row r="311" spans="1:32" x14ac:dyDescent="0.25">
      <c r="A311" s="4">
        <f t="shared" si="64"/>
        <v>9.0000000000000204E-4</v>
      </c>
      <c r="B311" s="5">
        <f t="shared" si="54"/>
        <v>18</v>
      </c>
      <c r="C311" s="5">
        <f t="shared" si="55"/>
        <v>5.2523938264533445</v>
      </c>
      <c r="D311" s="5">
        <f t="shared" si="56"/>
        <v>7.0865864014025757</v>
      </c>
      <c r="E311" s="5">
        <f t="shared" si="57"/>
        <v>1.1427826217967683</v>
      </c>
      <c r="F311" s="5">
        <f t="shared" si="65"/>
        <v>1.1184019167720798</v>
      </c>
      <c r="G311" s="5">
        <f t="shared" si="58"/>
        <v>0.4925458044927814</v>
      </c>
      <c r="H311" s="5">
        <f t="shared" si="59"/>
        <v>0.47478256209459491</v>
      </c>
      <c r="J311" s="5">
        <f t="shared" si="66"/>
        <v>-2.463255177784239E-2</v>
      </c>
      <c r="K311" s="5">
        <f t="shared" si="67"/>
        <v>0.71077743091392975</v>
      </c>
      <c r="L311" s="5">
        <f t="shared" si="68"/>
        <v>0.64330955796342382</v>
      </c>
      <c r="M311" s="5">
        <f t="shared" ref="M311:P330" si="79">L311-($B$65*(EXP(L311/$B$64)-1)-$K311/$B$122+L311/$B$122)/($B$66*EXP(L311/$B$64)+$B$123)</f>
        <v>0.64362057335478451</v>
      </c>
      <c r="N311" s="5">
        <f t="shared" si="79"/>
        <v>0.64361935469633536</v>
      </c>
      <c r="O311" s="5">
        <f t="shared" si="79"/>
        <v>0.64361935467748488</v>
      </c>
      <c r="P311" s="5">
        <f t="shared" si="79"/>
        <v>0.64361935467748488</v>
      </c>
      <c r="Q311" s="4">
        <f t="shared" si="69"/>
        <v>2.1575932681421107E-3</v>
      </c>
      <c r="R311" s="5">
        <f t="shared" si="60"/>
        <v>7.0865864014025757</v>
      </c>
      <c r="T311" s="4">
        <f t="shared" si="76"/>
        <v>9.0000000000000204E-4</v>
      </c>
      <c r="U311" s="5">
        <f t="shared" si="61"/>
        <v>1.8341925749492312</v>
      </c>
      <c r="V311" s="5">
        <f t="shared" si="62"/>
        <v>1.8900144156603647</v>
      </c>
      <c r="W311" s="5">
        <f t="shared" si="77"/>
        <v>-5.5821840711133497E-2</v>
      </c>
      <c r="AC311" s="4">
        <f t="shared" si="72"/>
        <v>9.0000000000000204E-4</v>
      </c>
      <c r="AD311" s="5">
        <f t="shared" si="73"/>
        <v>-1.7763242398186496E-2</v>
      </c>
      <c r="AE311" s="5">
        <f t="shared" si="63"/>
        <v>-1.8303849148648424E-2</v>
      </c>
      <c r="AF311" s="5">
        <f t="shared" si="74"/>
        <v>5.4060675046192774E-4</v>
      </c>
    </row>
    <row r="312" spans="1:32" x14ac:dyDescent="0.25">
      <c r="A312" s="4">
        <f t="shared" si="64"/>
        <v>9.0500000000000205E-4</v>
      </c>
      <c r="B312" s="5">
        <f t="shared" si="54"/>
        <v>18</v>
      </c>
      <c r="C312" s="5">
        <f t="shared" si="55"/>
        <v>5.2523938264533445</v>
      </c>
      <c r="D312" s="5">
        <f t="shared" si="56"/>
        <v>7.0089377639833632</v>
      </c>
      <c r="E312" s="5">
        <f t="shared" si="57"/>
        <v>1.1427826217967683</v>
      </c>
      <c r="F312" s="5">
        <f t="shared" si="65"/>
        <v>1.1194683538385028</v>
      </c>
      <c r="G312" s="5">
        <f t="shared" si="58"/>
        <v>0.4925458044927814</v>
      </c>
      <c r="H312" s="5">
        <f t="shared" si="59"/>
        <v>0.47553455051020854</v>
      </c>
      <c r="J312" s="5">
        <f t="shared" si="66"/>
        <v>-2.355545304072686E-2</v>
      </c>
      <c r="K312" s="5">
        <f t="shared" si="67"/>
        <v>0.71185452965104534</v>
      </c>
      <c r="L312" s="5">
        <f t="shared" si="68"/>
        <v>0.64361935467748488</v>
      </c>
      <c r="M312" s="5">
        <f t="shared" si="79"/>
        <v>0.64393506306722958</v>
      </c>
      <c r="N312" s="5">
        <f t="shared" si="79"/>
        <v>0.64393380334850303</v>
      </c>
      <c r="O312" s="5">
        <f t="shared" si="79"/>
        <v>0.64393380332829442</v>
      </c>
      <c r="P312" s="5">
        <f t="shared" si="79"/>
        <v>0.64393380332829431</v>
      </c>
      <c r="Q312" s="4">
        <f t="shared" si="69"/>
        <v>2.1820949927949872E-3</v>
      </c>
      <c r="R312" s="5">
        <f t="shared" si="60"/>
        <v>7.0089377639833632</v>
      </c>
      <c r="T312" s="4">
        <f t="shared" si="76"/>
        <v>9.0500000000000205E-4</v>
      </c>
      <c r="U312" s="5">
        <f t="shared" si="61"/>
        <v>1.7565439375300187</v>
      </c>
      <c r="V312" s="5">
        <f t="shared" si="62"/>
        <v>1.8073704346957487</v>
      </c>
      <c r="W312" s="5">
        <f t="shared" si="77"/>
        <v>-5.0826497165729956E-2</v>
      </c>
      <c r="AC312" s="4">
        <f t="shared" si="72"/>
        <v>9.0500000000000205E-4</v>
      </c>
      <c r="AD312" s="5">
        <f t="shared" si="73"/>
        <v>-1.701125398257286E-2</v>
      </c>
      <c r="AE312" s="5">
        <f t="shared" si="63"/>
        <v>-1.7503483316469538E-2</v>
      </c>
      <c r="AF312" s="5">
        <f t="shared" si="74"/>
        <v>4.9222933389667795E-4</v>
      </c>
    </row>
    <row r="313" spans="1:32" x14ac:dyDescent="0.25">
      <c r="A313" s="4">
        <f t="shared" si="64"/>
        <v>9.1000000000000206E-4</v>
      </c>
      <c r="B313" s="5">
        <f t="shared" si="54"/>
        <v>18</v>
      </c>
      <c r="C313" s="5">
        <f t="shared" si="55"/>
        <v>5.2523938264533445</v>
      </c>
      <c r="D313" s="5">
        <f t="shared" si="56"/>
        <v>6.9293506515474776</v>
      </c>
      <c r="E313" s="5">
        <f t="shared" si="57"/>
        <v>1.1427826217967683</v>
      </c>
      <c r="F313" s="5">
        <f t="shared" si="65"/>
        <v>1.1205577711277717</v>
      </c>
      <c r="G313" s="5">
        <f t="shared" si="58"/>
        <v>0.4925458044927814</v>
      </c>
      <c r="H313" s="5">
        <f t="shared" si="59"/>
        <v>0.47630531209177773</v>
      </c>
      <c r="J313" s="5">
        <f t="shared" si="66"/>
        <v>-2.245510791534442E-2</v>
      </c>
      <c r="K313" s="5">
        <f t="shared" si="67"/>
        <v>0.71295487477642772</v>
      </c>
      <c r="L313" s="5">
        <f t="shared" si="68"/>
        <v>0.64393380332829431</v>
      </c>
      <c r="M313" s="5">
        <f t="shared" si="79"/>
        <v>0.64425375704618515</v>
      </c>
      <c r="N313" s="5">
        <f t="shared" si="79"/>
        <v>0.64425245905752038</v>
      </c>
      <c r="O313" s="5">
        <f t="shared" si="79"/>
        <v>0.64425245903599393</v>
      </c>
      <c r="P313" s="5">
        <f t="shared" si="79"/>
        <v>0.64425245903599393</v>
      </c>
      <c r="Q313" s="4">
        <f t="shared" si="69"/>
        <v>2.2072083956779474E-3</v>
      </c>
      <c r="R313" s="5">
        <f t="shared" si="60"/>
        <v>6.9293506515474776</v>
      </c>
      <c r="T313" s="4">
        <f t="shared" si="76"/>
        <v>9.1000000000000206E-4</v>
      </c>
      <c r="U313" s="5">
        <f t="shared" si="61"/>
        <v>1.6769568250941331</v>
      </c>
      <c r="V313" s="5">
        <f t="shared" si="62"/>
        <v>1.7229427973185631</v>
      </c>
      <c r="W313" s="5">
        <f t="shared" si="77"/>
        <v>-4.5985972224430016E-2</v>
      </c>
      <c r="AC313" s="4">
        <f t="shared" si="72"/>
        <v>9.1000000000000206E-4</v>
      </c>
      <c r="AD313" s="5">
        <f t="shared" si="73"/>
        <v>-1.624049240100367E-2</v>
      </c>
      <c r="AE313" s="5">
        <f t="shared" si="63"/>
        <v>-1.6685843659478426E-2</v>
      </c>
      <c r="AF313" s="5">
        <f t="shared" si="74"/>
        <v>4.4535125847475557E-4</v>
      </c>
    </row>
    <row r="314" spans="1:32" x14ac:dyDescent="0.25">
      <c r="A314" s="4">
        <f t="shared" si="64"/>
        <v>9.1500000000000207E-4</v>
      </c>
      <c r="B314" s="5">
        <f t="shared" si="54"/>
        <v>18</v>
      </c>
      <c r="C314" s="5">
        <f t="shared" si="55"/>
        <v>5.2523938264533445</v>
      </c>
      <c r="D314" s="5">
        <f t="shared" si="56"/>
        <v>6.8478906984800805</v>
      </c>
      <c r="E314" s="5">
        <f t="shared" si="57"/>
        <v>1.1427826217967683</v>
      </c>
      <c r="F314" s="5">
        <f t="shared" si="65"/>
        <v>1.1216690917441283</v>
      </c>
      <c r="G314" s="5">
        <f t="shared" si="58"/>
        <v>0.4925458044927814</v>
      </c>
      <c r="H314" s="5">
        <f t="shared" si="59"/>
        <v>0.47709421120294176</v>
      </c>
      <c r="J314" s="5">
        <f t="shared" si="66"/>
        <v>-2.1332602309487591E-2</v>
      </c>
      <c r="K314" s="5">
        <f t="shared" si="67"/>
        <v>0.71407738038228452</v>
      </c>
      <c r="L314" s="5">
        <f t="shared" si="68"/>
        <v>0.64425245903599393</v>
      </c>
      <c r="M314" s="5">
        <f t="shared" si="79"/>
        <v>0.64457621388308128</v>
      </c>
      <c r="N314" s="5">
        <f t="shared" si="79"/>
        <v>0.64457488056397649</v>
      </c>
      <c r="O314" s="5">
        <f t="shared" si="79"/>
        <v>0.64457488054118661</v>
      </c>
      <c r="P314" s="5">
        <f t="shared" si="79"/>
        <v>0.64457488054118661</v>
      </c>
      <c r="Q314" s="4">
        <f t="shared" si="69"/>
        <v>2.2329127661167747E-3</v>
      </c>
      <c r="R314" s="5">
        <f t="shared" si="60"/>
        <v>6.8478906984800805</v>
      </c>
      <c r="T314" s="4">
        <f t="shared" si="76"/>
        <v>9.1500000000000207E-4</v>
      </c>
      <c r="U314" s="5">
        <f t="shared" si="61"/>
        <v>1.595496872026736</v>
      </c>
      <c r="V314" s="5">
        <f t="shared" si="62"/>
        <v>1.6368148234138307</v>
      </c>
      <c r="W314" s="5">
        <f t="shared" si="77"/>
        <v>-4.1317951387094709E-2</v>
      </c>
      <c r="AC314" s="4">
        <f t="shared" si="72"/>
        <v>9.1500000000000207E-4</v>
      </c>
      <c r="AD314" s="5">
        <f t="shared" si="73"/>
        <v>-1.5451593289839638E-2</v>
      </c>
      <c r="AE314" s="5">
        <f t="shared" si="63"/>
        <v>-1.5851737089301744E-2</v>
      </c>
      <c r="AF314" s="5">
        <f t="shared" si="74"/>
        <v>4.0014379946210626E-4</v>
      </c>
    </row>
    <row r="315" spans="1:32" x14ac:dyDescent="0.25">
      <c r="A315" s="4">
        <f t="shared" si="64"/>
        <v>9.2000000000000209E-4</v>
      </c>
      <c r="B315" s="5">
        <f t="shared" si="54"/>
        <v>18</v>
      </c>
      <c r="C315" s="5">
        <f t="shared" si="55"/>
        <v>5.2523938264533445</v>
      </c>
      <c r="D315" s="5">
        <f t="shared" si="56"/>
        <v>6.7646262248081195</v>
      </c>
      <c r="E315" s="5">
        <f t="shared" si="57"/>
        <v>1.1427826217967683</v>
      </c>
      <c r="F315" s="5">
        <f t="shared" si="65"/>
        <v>1.1228012172908524</v>
      </c>
      <c r="G315" s="5">
        <f t="shared" si="58"/>
        <v>0.4925458044927814</v>
      </c>
      <c r="H315" s="5">
        <f t="shared" si="59"/>
        <v>0.4779005861982355</v>
      </c>
      <c r="J315" s="5">
        <f t="shared" si="66"/>
        <v>-2.0189044000667591E-2</v>
      </c>
      <c r="K315" s="5">
        <f t="shared" si="67"/>
        <v>0.71522093869110459</v>
      </c>
      <c r="L315" s="5">
        <f t="shared" si="68"/>
        <v>0.64457488054118661</v>
      </c>
      <c r="M315" s="5">
        <f t="shared" si="79"/>
        <v>0.64490199669894799</v>
      </c>
      <c r="N315" s="5">
        <f t="shared" si="79"/>
        <v>0.64490063111660301</v>
      </c>
      <c r="O315" s="5">
        <f t="shared" si="79"/>
        <v>0.64490063109261708</v>
      </c>
      <c r="P315" s="5">
        <f t="shared" si="79"/>
        <v>0.64490063109261697</v>
      </c>
      <c r="Q315" s="4">
        <f t="shared" si="69"/>
        <v>2.2591865459934621E-3</v>
      </c>
      <c r="R315" s="5">
        <f t="shared" si="60"/>
        <v>6.7646262248081195</v>
      </c>
      <c r="T315" s="4">
        <f t="shared" si="76"/>
        <v>9.2000000000000209E-4</v>
      </c>
      <c r="U315" s="5">
        <f t="shared" si="61"/>
        <v>1.512232398354775</v>
      </c>
      <c r="V315" s="5">
        <f t="shared" si="62"/>
        <v>1.5490715108934379</v>
      </c>
      <c r="W315" s="5">
        <f t="shared" si="77"/>
        <v>-3.6839112538662899E-2</v>
      </c>
      <c r="AC315" s="4">
        <f t="shared" si="72"/>
        <v>9.2000000000000209E-4</v>
      </c>
      <c r="AD315" s="5">
        <f t="shared" si="73"/>
        <v>-1.4645218294545903E-2</v>
      </c>
      <c r="AE315" s="5">
        <f t="shared" si="63"/>
        <v>-1.5001986768421341E-2</v>
      </c>
      <c r="AF315" s="5">
        <f t="shared" si="74"/>
        <v>3.5676847387543752E-4</v>
      </c>
    </row>
    <row r="316" spans="1:32" x14ac:dyDescent="0.25">
      <c r="A316" s="4">
        <f t="shared" si="64"/>
        <v>9.250000000000021E-4</v>
      </c>
      <c r="B316" s="5">
        <f t="shared" si="54"/>
        <v>18</v>
      </c>
      <c r="C316" s="5">
        <f t="shared" si="55"/>
        <v>5.2523938264533445</v>
      </c>
      <c r="D316" s="5">
        <f t="shared" si="56"/>
        <v>6.6796282088703816</v>
      </c>
      <c r="E316" s="5">
        <f t="shared" si="57"/>
        <v>1.1427826217967683</v>
      </c>
      <c r="F316" s="5">
        <f t="shared" si="65"/>
        <v>1.1239530289597517</v>
      </c>
      <c r="G316" s="5">
        <f t="shared" si="58"/>
        <v>0.4925458044927814</v>
      </c>
      <c r="H316" s="5">
        <f t="shared" si="59"/>
        <v>0.47872374968776643</v>
      </c>
      <c r="J316" s="5">
        <f t="shared" si="66"/>
        <v>-1.9025561542871754E-2</v>
      </c>
      <c r="K316" s="5">
        <f t="shared" si="67"/>
        <v>0.71638442114890044</v>
      </c>
      <c r="L316" s="5">
        <f t="shared" si="68"/>
        <v>0.64490063109261697</v>
      </c>
      <c r="M316" s="5">
        <f t="shared" si="79"/>
        <v>0.64523067396920297</v>
      </c>
      <c r="N316" s="5">
        <f t="shared" si="79"/>
        <v>0.6452292792970874</v>
      </c>
      <c r="O316" s="5">
        <f t="shared" si="79"/>
        <v>0.64522927927198515</v>
      </c>
      <c r="P316" s="5">
        <f t="shared" si="79"/>
        <v>0.64522927927198515</v>
      </c>
      <c r="Q316" s="4">
        <f t="shared" si="69"/>
        <v>2.2860073383700707E-3</v>
      </c>
      <c r="R316" s="5">
        <f t="shared" si="60"/>
        <v>6.6796282088703816</v>
      </c>
      <c r="T316" s="4">
        <f t="shared" si="76"/>
        <v>9.250000000000021E-4</v>
      </c>
      <c r="U316" s="5">
        <f t="shared" si="61"/>
        <v>1.427234382417037</v>
      </c>
      <c r="V316" s="5">
        <f t="shared" si="62"/>
        <v>1.4597994518134629</v>
      </c>
      <c r="W316" s="5">
        <f t="shared" si="77"/>
        <v>-3.2565069396425894E-2</v>
      </c>
      <c r="AC316" s="4">
        <f t="shared" si="72"/>
        <v>9.250000000000021E-4</v>
      </c>
      <c r="AD316" s="5">
        <f t="shared" si="73"/>
        <v>-1.3822054805014972E-2</v>
      </c>
      <c r="AE316" s="5">
        <f t="shared" si="63"/>
        <v>-1.4137431297812314E-2</v>
      </c>
      <c r="AF316" s="5">
        <f t="shared" si="74"/>
        <v>3.1537649279734202E-4</v>
      </c>
    </row>
    <row r="317" spans="1:32" x14ac:dyDescent="0.25">
      <c r="A317" s="4">
        <f t="shared" si="64"/>
        <v>9.3000000000000211E-4</v>
      </c>
      <c r="B317" s="5">
        <f t="shared" si="54"/>
        <v>18</v>
      </c>
      <c r="C317" s="5">
        <f t="shared" si="55"/>
        <v>5.2523938264533445</v>
      </c>
      <c r="D317" s="5">
        <f t="shared" si="56"/>
        <v>6.5929702514063884</v>
      </c>
      <c r="E317" s="5">
        <f t="shared" si="57"/>
        <v>1.1427826217967683</v>
      </c>
      <c r="F317" s="5">
        <f t="shared" si="65"/>
        <v>1.1251233886399761</v>
      </c>
      <c r="G317" s="5">
        <f t="shared" si="58"/>
        <v>0.4925458044927814</v>
      </c>
      <c r="H317" s="5">
        <f t="shared" si="59"/>
        <v>0.47956298888499588</v>
      </c>
      <c r="J317" s="5">
        <f t="shared" si="66"/>
        <v>-1.7843303152816948E-2</v>
      </c>
      <c r="K317" s="5">
        <f t="shared" si="67"/>
        <v>0.71756667953895525</v>
      </c>
      <c r="L317" s="5">
        <f t="shared" si="68"/>
        <v>0.64522927927198515</v>
      </c>
      <c r="M317" s="5">
        <f t="shared" si="79"/>
        <v>0.64556182028448306</v>
      </c>
      <c r="N317" s="5">
        <f t="shared" si="79"/>
        <v>0.64556039978110791</v>
      </c>
      <c r="O317" s="5">
        <f t="shared" si="79"/>
        <v>0.64556039975498014</v>
      </c>
      <c r="P317" s="5">
        <f t="shared" si="79"/>
        <v>0.64556039975498025</v>
      </c>
      <c r="Q317" s="4">
        <f t="shared" si="69"/>
        <v>2.3133519188203401E-3</v>
      </c>
      <c r="R317" s="5">
        <f t="shared" si="60"/>
        <v>6.5929702514063884</v>
      </c>
      <c r="T317" s="4">
        <f t="shared" si="76"/>
        <v>9.3000000000000211E-4</v>
      </c>
      <c r="U317" s="5">
        <f t="shared" si="61"/>
        <v>1.3405764249530439</v>
      </c>
      <c r="V317" s="5">
        <f t="shared" si="62"/>
        <v>1.3690867469182693</v>
      </c>
      <c r="W317" s="5">
        <f t="shared" si="77"/>
        <v>-2.8510321965225405E-2</v>
      </c>
      <c r="AC317" s="4">
        <f t="shared" si="72"/>
        <v>9.3000000000000211E-4</v>
      </c>
      <c r="AD317" s="5">
        <f t="shared" si="73"/>
        <v>-1.2982815607785525E-2</v>
      </c>
      <c r="AE317" s="5">
        <f t="shared" si="63"/>
        <v>-1.3258923889345086E-2</v>
      </c>
      <c r="AF317" s="5">
        <f t="shared" si="74"/>
        <v>2.7610828155956099E-4</v>
      </c>
    </row>
    <row r="318" spans="1:32" x14ac:dyDescent="0.25">
      <c r="A318" s="4">
        <f t="shared" si="64"/>
        <v>9.3500000000000213E-4</v>
      </c>
      <c r="B318" s="5">
        <f t="shared" si="54"/>
        <v>18</v>
      </c>
      <c r="C318" s="5">
        <f t="shared" si="55"/>
        <v>5.2523938264533445</v>
      </c>
      <c r="D318" s="5">
        <f t="shared" si="56"/>
        <v>6.5047285311373741</v>
      </c>
      <c r="E318" s="5">
        <f t="shared" si="57"/>
        <v>1.1427826217967683</v>
      </c>
      <c r="F318" s="5">
        <f t="shared" si="65"/>
        <v>1.1263111400450718</v>
      </c>
      <c r="G318" s="5">
        <f t="shared" si="58"/>
        <v>0.4925458044927814</v>
      </c>
      <c r="H318" s="5">
        <f t="shared" si="59"/>
        <v>0.4804175660369151</v>
      </c>
      <c r="J318" s="5">
        <f t="shared" si="66"/>
        <v>-1.6643435576798444E-2</v>
      </c>
      <c r="K318" s="5">
        <f t="shared" si="67"/>
        <v>0.71876654711497368</v>
      </c>
      <c r="L318" s="5">
        <f t="shared" si="68"/>
        <v>0.64556039975498025</v>
      </c>
      <c r="M318" s="5">
        <f t="shared" si="79"/>
        <v>0.64589501704714647</v>
      </c>
      <c r="N318" s="5">
        <f t="shared" si="79"/>
        <v>0.64589357403520886</v>
      </c>
      <c r="O318" s="5">
        <f t="shared" si="79"/>
        <v>0.64589357400815695</v>
      </c>
      <c r="P318" s="5">
        <f t="shared" si="79"/>
        <v>0.64589357400815683</v>
      </c>
      <c r="Q318" s="4">
        <f t="shared" si="69"/>
        <v>2.3411962494459355E-3</v>
      </c>
      <c r="R318" s="5">
        <f t="shared" si="60"/>
        <v>6.5047285311373741</v>
      </c>
      <c r="T318" s="4">
        <f t="shared" si="76"/>
        <v>9.3500000000000213E-4</v>
      </c>
      <c r="U318" s="5">
        <f t="shared" si="61"/>
        <v>1.2523347046840296</v>
      </c>
      <c r="V318" s="5">
        <f t="shared" si="62"/>
        <v>1.2770229186957158</v>
      </c>
      <c r="W318" s="5">
        <f t="shared" si="77"/>
        <v>-2.4688214011686194E-2</v>
      </c>
      <c r="AC318" s="4">
        <f t="shared" si="72"/>
        <v>9.3500000000000213E-4</v>
      </c>
      <c r="AD318" s="5">
        <f t="shared" si="73"/>
        <v>-1.2128238455866303E-2</v>
      </c>
      <c r="AE318" s="5">
        <f t="shared" si="63"/>
        <v>-1.2367331523768382E-2</v>
      </c>
      <c r="AF318" s="5">
        <f t="shared" si="74"/>
        <v>2.3909306790207904E-4</v>
      </c>
    </row>
    <row r="319" spans="1:32" x14ac:dyDescent="0.25">
      <c r="A319" s="4">
        <f t="shared" si="64"/>
        <v>9.4000000000000214E-4</v>
      </c>
      <c r="B319" s="5">
        <f t="shared" si="54"/>
        <v>18</v>
      </c>
      <c r="C319" s="5">
        <f t="shared" si="55"/>
        <v>5.2523938264533445</v>
      </c>
      <c r="D319" s="5">
        <f t="shared" si="56"/>
        <v>6.4149817519648167</v>
      </c>
      <c r="E319" s="5">
        <f t="shared" si="57"/>
        <v>1.1427826217967683</v>
      </c>
      <c r="F319" s="5">
        <f t="shared" si="65"/>
        <v>1.1275151098571696</v>
      </c>
      <c r="G319" s="5">
        <f t="shared" si="58"/>
        <v>0.4925458044927814</v>
      </c>
      <c r="H319" s="5">
        <f t="shared" si="59"/>
        <v>0.48128671893540109</v>
      </c>
      <c r="J319" s="5">
        <f t="shared" si="66"/>
        <v>-1.5427142939251966E-2</v>
      </c>
      <c r="K319" s="5">
        <f t="shared" si="67"/>
        <v>0.7199828397525202</v>
      </c>
      <c r="L319" s="5">
        <f t="shared" si="68"/>
        <v>0.64589357400815683</v>
      </c>
      <c r="M319" s="5">
        <f t="shared" si="79"/>
        <v>0.64622985310358338</v>
      </c>
      <c r="N319" s="5">
        <f t="shared" si="79"/>
        <v>0.64622839094963513</v>
      </c>
      <c r="O319" s="5">
        <f t="shared" si="79"/>
        <v>0.64622839092176854</v>
      </c>
      <c r="P319" s="5">
        <f t="shared" si="79"/>
        <v>0.64622839092176854</v>
      </c>
      <c r="Q319" s="4">
        <f t="shared" si="69"/>
        <v>2.3695154955377471E-3</v>
      </c>
      <c r="R319" s="5">
        <f t="shared" si="60"/>
        <v>6.4149817519648167</v>
      </c>
      <c r="T319" s="4">
        <f t="shared" si="76"/>
        <v>9.4000000000000214E-4</v>
      </c>
      <c r="U319" s="5">
        <f t="shared" si="61"/>
        <v>1.1625879255114722</v>
      </c>
      <c r="V319" s="5">
        <f t="shared" si="62"/>
        <v>1.1836988230292553</v>
      </c>
      <c r="W319" s="5">
        <f t="shared" si="77"/>
        <v>-2.1110897517783167E-2</v>
      </c>
      <c r="AC319" s="4">
        <f t="shared" si="72"/>
        <v>9.4000000000000214E-4</v>
      </c>
      <c r="AD319" s="5">
        <f t="shared" si="73"/>
        <v>-1.1259085557380311E-2</v>
      </c>
      <c r="AE319" s="5">
        <f t="shared" si="63"/>
        <v>-1.1463534095103747E-2</v>
      </c>
      <c r="AF319" s="5">
        <f t="shared" si="74"/>
        <v>2.0444853772343639E-4</v>
      </c>
    </row>
    <row r="320" spans="1:32" x14ac:dyDescent="0.25">
      <c r="A320" s="4">
        <f t="shared" si="64"/>
        <v>9.4500000000000215E-4</v>
      </c>
      <c r="B320" s="5">
        <f t="shared" si="54"/>
        <v>18</v>
      </c>
      <c r="C320" s="5">
        <f t="shared" si="55"/>
        <v>5.2523938264533445</v>
      </c>
      <c r="D320" s="5">
        <f t="shared" si="56"/>
        <v>6.3238110819616562</v>
      </c>
      <c r="E320" s="5">
        <f t="shared" si="57"/>
        <v>1.1427826217967683</v>
      </c>
      <c r="F320" s="5">
        <f t="shared" si="65"/>
        <v>1.1287341088871929</v>
      </c>
      <c r="G320" s="5">
        <f t="shared" si="58"/>
        <v>0.4925458044927814</v>
      </c>
      <c r="H320" s="5">
        <f t="shared" si="59"/>
        <v>0.48216966150805657</v>
      </c>
      <c r="J320" s="5">
        <f t="shared" si="66"/>
        <v>-1.4195625574165953E-2</v>
      </c>
      <c r="K320" s="5">
        <f t="shared" si="67"/>
        <v>0.72121435711760618</v>
      </c>
      <c r="L320" s="5">
        <f t="shared" si="68"/>
        <v>0.64622839092176854</v>
      </c>
      <c r="M320" s="5">
        <f t="shared" si="79"/>
        <v>0.64656592531292312</v>
      </c>
      <c r="N320" s="5">
        <f t="shared" si="79"/>
        <v>0.64656444740770047</v>
      </c>
      <c r="O320" s="5">
        <f t="shared" si="79"/>
        <v>0.64656444737913632</v>
      </c>
      <c r="P320" s="5">
        <f t="shared" si="79"/>
        <v>0.64656444737913643</v>
      </c>
      <c r="Q320" s="4">
        <f t="shared" si="69"/>
        <v>2.3982840448269712E-3</v>
      </c>
      <c r="R320" s="5">
        <f t="shared" si="60"/>
        <v>6.3238110819616562</v>
      </c>
      <c r="T320" s="4">
        <f t="shared" si="76"/>
        <v>9.4500000000000215E-4</v>
      </c>
      <c r="U320" s="5">
        <f t="shared" si="61"/>
        <v>1.0714172555083117</v>
      </c>
      <c r="V320" s="5">
        <f t="shared" si="62"/>
        <v>1.0892065595341529</v>
      </c>
      <c r="W320" s="5">
        <f t="shared" si="77"/>
        <v>-1.7789304025841224E-2</v>
      </c>
      <c r="AC320" s="4">
        <f t="shared" si="72"/>
        <v>9.4500000000000215E-4</v>
      </c>
      <c r="AD320" s="5">
        <f t="shared" si="73"/>
        <v>-1.0376142984724834E-2</v>
      </c>
      <c r="AE320" s="5">
        <f t="shared" si="63"/>
        <v>-1.0548423542296464E-2</v>
      </c>
      <c r="AF320" s="5">
        <f t="shared" si="74"/>
        <v>1.7228055757162984E-4</v>
      </c>
    </row>
    <row r="321" spans="1:32" x14ac:dyDescent="0.25">
      <c r="A321" s="4">
        <f t="shared" si="64"/>
        <v>9.5000000000000217E-4</v>
      </c>
      <c r="B321" s="5">
        <f t="shared" si="54"/>
        <v>18</v>
      </c>
      <c r="C321" s="5">
        <f t="shared" si="55"/>
        <v>5.2523938264533445</v>
      </c>
      <c r="D321" s="5">
        <f t="shared" si="56"/>
        <v>6.2313000843748547</v>
      </c>
      <c r="E321" s="5">
        <f t="shared" si="57"/>
        <v>1.1427826217967683</v>
      </c>
      <c r="F321" s="5">
        <f t="shared" si="65"/>
        <v>1.1299669332499704</v>
      </c>
      <c r="G321" s="5">
        <f t="shared" si="58"/>
        <v>0.4925458044927814</v>
      </c>
      <c r="H321" s="5">
        <f t="shared" si="59"/>
        <v>0.48306558448641551</v>
      </c>
      <c r="J321" s="5">
        <f t="shared" si="66"/>
        <v>-1.2950098840496915E-2</v>
      </c>
      <c r="K321" s="5">
        <f t="shared" si="67"/>
        <v>0.72245988385127524</v>
      </c>
      <c r="L321" s="5">
        <f t="shared" si="68"/>
        <v>0.64656444737913643</v>
      </c>
      <c r="M321" s="5">
        <f t="shared" si="79"/>
        <v>0.64690283905315726</v>
      </c>
      <c r="N321" s="5">
        <f t="shared" si="79"/>
        <v>0.64690134879269379</v>
      </c>
      <c r="O321" s="5">
        <f t="shared" si="79"/>
        <v>0.64690134876355498</v>
      </c>
      <c r="P321" s="5">
        <f t="shared" si="79"/>
        <v>0.64690134876355487</v>
      </c>
      <c r="Q321" s="4">
        <f t="shared" si="69"/>
        <v>2.4274755292569851E-3</v>
      </c>
      <c r="R321" s="5">
        <f t="shared" si="60"/>
        <v>6.2313000843748547</v>
      </c>
      <c r="T321" s="4">
        <f t="shared" si="76"/>
        <v>9.5000000000000217E-4</v>
      </c>
      <c r="U321" s="5">
        <f t="shared" si="61"/>
        <v>0.9789062579215102</v>
      </c>
      <c r="V321" s="5">
        <f t="shared" si="62"/>
        <v>0.99363938066629454</v>
      </c>
      <c r="W321" s="5">
        <f t="shared" si="77"/>
        <v>-1.4733122744784333E-2</v>
      </c>
      <c r="AC321" s="4">
        <f t="shared" si="72"/>
        <v>9.5000000000000217E-4</v>
      </c>
      <c r="AD321" s="5">
        <f t="shared" si="73"/>
        <v>-9.4802200063658915E-3</v>
      </c>
      <c r="AE321" s="5">
        <f t="shared" si="63"/>
        <v>-9.6229029689795659E-3</v>
      </c>
      <c r="AF321" s="5">
        <f t="shared" si="74"/>
        <v>1.4268296261367441E-4</v>
      </c>
    </row>
    <row r="322" spans="1:32" x14ac:dyDescent="0.25">
      <c r="A322" s="4">
        <f t="shared" si="64"/>
        <v>9.5500000000000218E-4</v>
      </c>
      <c r="B322" s="5">
        <f t="shared" si="54"/>
        <v>18</v>
      </c>
      <c r="C322" s="5">
        <f t="shared" si="55"/>
        <v>5.2523938264533445</v>
      </c>
      <c r="D322" s="5">
        <f t="shared" si="56"/>
        <v>6.1375346408993092</v>
      </c>
      <c r="E322" s="5">
        <f t="shared" si="57"/>
        <v>1.1427826217967683</v>
      </c>
      <c r="F322" s="5">
        <f t="shared" si="65"/>
        <v>1.1312123655531146</v>
      </c>
      <c r="G322" s="5">
        <f t="shared" si="58"/>
        <v>0.4925458044927814</v>
      </c>
      <c r="H322" s="5">
        <f t="shared" si="59"/>
        <v>0.48397365614899746</v>
      </c>
      <c r="J322" s="5">
        <f t="shared" si="66"/>
        <v>-1.169179192275669E-2</v>
      </c>
      <c r="K322" s="5">
        <f t="shared" si="67"/>
        <v>0.72371819076901545</v>
      </c>
      <c r="L322" s="5">
        <f t="shared" si="68"/>
        <v>0.64690134876355487</v>
      </c>
      <c r="M322" s="5">
        <f t="shared" si="79"/>
        <v>0.64724020866607779</v>
      </c>
      <c r="N322" s="5">
        <f t="shared" si="79"/>
        <v>0.64723870943370398</v>
      </c>
      <c r="O322" s="5">
        <f t="shared" si="79"/>
        <v>0.64723870940411721</v>
      </c>
      <c r="P322" s="5">
        <f t="shared" si="79"/>
        <v>0.64723870940411721</v>
      </c>
      <c r="Q322" s="4">
        <f t="shared" si="69"/>
        <v>2.4570628491939637E-3</v>
      </c>
      <c r="R322" s="5">
        <f t="shared" si="60"/>
        <v>6.1375346408993092</v>
      </c>
      <c r="T322" s="4">
        <f t="shared" si="76"/>
        <v>9.5500000000000218E-4</v>
      </c>
      <c r="U322" s="5">
        <f t="shared" si="61"/>
        <v>0.88514081444596471</v>
      </c>
      <c r="V322" s="5">
        <f t="shared" si="62"/>
        <v>0.8970915996932548</v>
      </c>
      <c r="W322" s="5">
        <f t="shared" si="77"/>
        <v>-1.1950785247290097E-2</v>
      </c>
      <c r="AC322" s="4">
        <f t="shared" si="72"/>
        <v>9.5500000000000218E-4</v>
      </c>
      <c r="AD322" s="5">
        <f t="shared" si="73"/>
        <v>-8.5721483437839474E-3</v>
      </c>
      <c r="AE322" s="5">
        <f t="shared" si="63"/>
        <v>-8.6878857522194423E-3</v>
      </c>
      <c r="AF322" s="5">
        <f t="shared" si="74"/>
        <v>1.1573740843549493E-4</v>
      </c>
    </row>
    <row r="323" spans="1:32" x14ac:dyDescent="0.25">
      <c r="A323" s="4">
        <f t="shared" si="64"/>
        <v>9.6000000000000219E-4</v>
      </c>
      <c r="B323" s="5">
        <f t="shared" ref="B323:B386" si="80">A$49</f>
        <v>18</v>
      </c>
      <c r="C323" s="5">
        <f t="shared" ref="C323:C386" si="81">F$77</f>
        <v>5.2523938264533445</v>
      </c>
      <c r="D323" s="5">
        <f t="shared" ref="D323:D386" si="82">IF(R323&lt;(H323+A$46),H323+A$46,R323)</f>
        <v>6.0426028675193271</v>
      </c>
      <c r="E323" s="5">
        <f t="shared" ref="E323:E386" si="83">B$78</f>
        <v>1.1427826217967683</v>
      </c>
      <c r="F323" s="5">
        <f t="shared" si="65"/>
        <v>1.1324691760985215</v>
      </c>
      <c r="G323" s="5">
        <f t="shared" ref="G323:G386" si="84">B$76</f>
        <v>0.4925458044927814</v>
      </c>
      <c r="H323" s="5">
        <f t="shared" ref="H323:H386" si="85">B$119+Q323*B$83</f>
        <v>0.48489302313634064</v>
      </c>
      <c r="J323" s="5">
        <f t="shared" si="66"/>
        <v>-1.0421946617955849E-2</v>
      </c>
      <c r="K323" s="5">
        <f t="shared" si="67"/>
        <v>0.72498803607381634</v>
      </c>
      <c r="L323" s="5">
        <f t="shared" si="68"/>
        <v>0.64723870940411721</v>
      </c>
      <c r="M323" s="5">
        <f t="shared" si="79"/>
        <v>0.64757765784276833</v>
      </c>
      <c r="N323" s="5">
        <f t="shared" si="79"/>
        <v>0.64757615299208604</v>
      </c>
      <c r="O323" s="5">
        <f t="shared" si="79"/>
        <v>0.64757615296218096</v>
      </c>
      <c r="P323" s="5">
        <f t="shared" si="79"/>
        <v>0.64757615296218096</v>
      </c>
      <c r="Q323" s="4">
        <f t="shared" si="69"/>
        <v>2.4870181999827735E-3</v>
      </c>
      <c r="R323" s="5">
        <f t="shared" ref="R323:R386" si="86">$B$120-B$45*Q323*B$84</f>
        <v>6.0426028675193271</v>
      </c>
      <c r="T323" s="4">
        <f t="shared" si="76"/>
        <v>9.6000000000000219E-4</v>
      </c>
      <c r="U323" s="5">
        <f t="shared" ref="U323:U386" si="87">D323-F$77</f>
        <v>0.79020904106598255</v>
      </c>
      <c r="V323" s="5">
        <f t="shared" ref="V323:V386" si="88">V$128*SIN(F$124*T323)</f>
        <v>0.79965849761849928</v>
      </c>
      <c r="W323" s="5">
        <f t="shared" si="77"/>
        <v>-9.4494565525167218E-3</v>
      </c>
      <c r="AC323" s="4">
        <f t="shared" si="72"/>
        <v>9.6000000000000219E-4</v>
      </c>
      <c r="AD323" s="5">
        <f t="shared" si="73"/>
        <v>-7.6527813564407632E-3</v>
      </c>
      <c r="AE323" s="5">
        <f t="shared" ref="AE323:AE386" si="89">AE$128*SIN(F$124*AC323)</f>
        <v>-7.7442946411230345E-3</v>
      </c>
      <c r="AF323" s="5">
        <f t="shared" si="74"/>
        <v>9.1513284682271344E-5</v>
      </c>
    </row>
    <row r="324" spans="1:32" x14ac:dyDescent="0.25">
      <c r="A324" s="4">
        <f t="shared" ref="A324:A387" si="90">A323+H$124</f>
        <v>9.6500000000000221E-4</v>
      </c>
      <c r="B324" s="5">
        <f t="shared" si="80"/>
        <v>18</v>
      </c>
      <c r="C324" s="5">
        <f t="shared" si="81"/>
        <v>5.2523938264533445</v>
      </c>
      <c r="D324" s="5">
        <f t="shared" si="82"/>
        <v>5.9465950232447833</v>
      </c>
      <c r="E324" s="5">
        <f t="shared" si="83"/>
        <v>1.1427826217967683</v>
      </c>
      <c r="F324" s="5">
        <f t="shared" ref="F324:F387" si="91">H324+P324</f>
        <v>1.1337361240953432</v>
      </c>
      <c r="G324" s="5">
        <f t="shared" si="84"/>
        <v>0.4925458044927814</v>
      </c>
      <c r="H324" s="5">
        <f t="shared" si="85"/>
        <v>0.48582281133484717</v>
      </c>
      <c r="J324" s="5">
        <f t="shared" ref="J324:J387" si="92">B$117*SIN(F$124*A324)</f>
        <v>-9.1418161100999124E-3</v>
      </c>
      <c r="K324" s="5">
        <f t="shared" si="67"/>
        <v>0.72626816658167226</v>
      </c>
      <c r="L324" s="5">
        <f t="shared" si="68"/>
        <v>0.64757615296218096</v>
      </c>
      <c r="M324" s="5">
        <f t="shared" si="79"/>
        <v>0.64791481995168465</v>
      </c>
      <c r="N324" s="5">
        <f t="shared" si="79"/>
        <v>0.64791331279058895</v>
      </c>
      <c r="O324" s="5">
        <f t="shared" si="79"/>
        <v>0.64791331276049624</v>
      </c>
      <c r="P324" s="5">
        <f t="shared" si="79"/>
        <v>0.64791331276049613</v>
      </c>
      <c r="Q324" s="4">
        <f t="shared" si="69"/>
        <v>2.5173131007449226E-3</v>
      </c>
      <c r="R324" s="5">
        <f t="shared" si="86"/>
        <v>5.9465950232447833</v>
      </c>
      <c r="T324" s="4">
        <f t="shared" si="76"/>
        <v>9.6500000000000221E-4</v>
      </c>
      <c r="U324" s="5">
        <f t="shared" si="87"/>
        <v>0.69420119679143877</v>
      </c>
      <c r="V324" s="5">
        <f t="shared" si="88"/>
        <v>0.70143622915053183</v>
      </c>
      <c r="W324" s="5">
        <f t="shared" si="77"/>
        <v>-7.2350323590930632E-3</v>
      </c>
      <c r="AC324" s="4">
        <f t="shared" si="72"/>
        <v>9.6500000000000221E-4</v>
      </c>
      <c r="AD324" s="5">
        <f t="shared" si="73"/>
        <v>-6.7229931579342317E-3</v>
      </c>
      <c r="AE324" s="5">
        <f t="shared" si="89"/>
        <v>-6.7930608461958357E-3</v>
      </c>
      <c r="AF324" s="5">
        <f t="shared" si="74"/>
        <v>7.0067688261604005E-5</v>
      </c>
    </row>
    <row r="325" spans="1:32" x14ac:dyDescent="0.25">
      <c r="A325" s="4">
        <f t="shared" si="90"/>
        <v>9.7000000000000222E-4</v>
      </c>
      <c r="B325" s="5">
        <f t="shared" si="80"/>
        <v>18</v>
      </c>
      <c r="C325" s="5">
        <f t="shared" si="81"/>
        <v>5.2523938264533445</v>
      </c>
      <c r="D325" s="5">
        <f t="shared" si="82"/>
        <v>5.8496034120966378</v>
      </c>
      <c r="E325" s="5">
        <f t="shared" si="83"/>
        <v>1.1427826217967683</v>
      </c>
      <c r="F325" s="5">
        <f t="shared" si="91"/>
        <v>1.1350119588832726</v>
      </c>
      <c r="G325" s="5">
        <f t="shared" si="84"/>
        <v>0.4925458044927814</v>
      </c>
      <c r="H325" s="5">
        <f t="shared" si="85"/>
        <v>0.48676212682600423</v>
      </c>
      <c r="J325" s="5">
        <f t="shared" si="92"/>
        <v>-7.85266373344818E-3</v>
      </c>
      <c r="K325" s="5">
        <f t="shared" ref="K325:K388" si="93">$B$121+J325</f>
        <v>0.72755731895832398</v>
      </c>
      <c r="L325" s="5">
        <f t="shared" ref="L325:L388" si="94">P324</f>
        <v>0.64791331276049613</v>
      </c>
      <c r="M325" s="5">
        <f t="shared" si="79"/>
        <v>0.64825133831161663</v>
      </c>
      <c r="N325" s="5">
        <f t="shared" si="79"/>
        <v>0.6482498320874186</v>
      </c>
      <c r="O325" s="5">
        <f t="shared" si="79"/>
        <v>0.64824983205726827</v>
      </c>
      <c r="P325" s="5">
        <f t="shared" si="79"/>
        <v>0.64824983205726827</v>
      </c>
      <c r="Q325" s="4">
        <f t="shared" ref="Q325:Q388" si="95">$B$65*(EXP(P325/$B$64)-1)</f>
        <v>2.5479184253066477E-3</v>
      </c>
      <c r="R325" s="5">
        <f t="shared" si="86"/>
        <v>5.8496034120966378</v>
      </c>
      <c r="T325" s="4">
        <f t="shared" si="76"/>
        <v>9.7000000000000222E-4</v>
      </c>
      <c r="U325" s="5">
        <f t="shared" si="87"/>
        <v>0.59720958564329329</v>
      </c>
      <c r="V325" s="5">
        <f t="shared" si="88"/>
        <v>0.60252172780981794</v>
      </c>
      <c r="W325" s="5">
        <f t="shared" si="77"/>
        <v>-5.3121421665246471E-3</v>
      </c>
      <c r="AC325" s="4">
        <f t="shared" ref="AC325:AC388" si="96">A325</f>
        <v>9.7000000000000222E-4</v>
      </c>
      <c r="AD325" s="5">
        <f t="shared" ref="AD325:AD388" si="97">H325-B$76</f>
        <v>-5.7836776667771761E-3</v>
      </c>
      <c r="AE325" s="5">
        <f t="shared" si="89"/>
        <v>-5.8351231203496428E-3</v>
      </c>
      <c r="AF325" s="5">
        <f t="shared" ref="AF325:AF388" si="98">AD325-AE325</f>
        <v>5.1445453572466701E-5</v>
      </c>
    </row>
    <row r="326" spans="1:32" x14ac:dyDescent="0.25">
      <c r="A326" s="4">
        <f t="shared" si="90"/>
        <v>9.7500000000000223E-4</v>
      </c>
      <c r="B326" s="5">
        <f t="shared" si="80"/>
        <v>18</v>
      </c>
      <c r="C326" s="5">
        <f t="shared" si="81"/>
        <v>5.2523938264533445</v>
      </c>
      <c r="D326" s="5">
        <f t="shared" si="82"/>
        <v>5.7517222787197984</v>
      </c>
      <c r="E326" s="5">
        <f t="shared" si="83"/>
        <v>1.1427826217967683</v>
      </c>
      <c r="F326" s="5">
        <f t="shared" si="91"/>
        <v>1.1362954211649672</v>
      </c>
      <c r="G326" s="5">
        <f t="shared" si="84"/>
        <v>0.4925458044927814</v>
      </c>
      <c r="H326" s="5">
        <f t="shared" si="85"/>
        <v>0.48771005689732194</v>
      </c>
      <c r="J326" s="5">
        <f t="shared" si="92"/>
        <v>-6.5557617257551125E-3</v>
      </c>
      <c r="K326" s="5">
        <f t="shared" si="93"/>
        <v>0.72885422096601704</v>
      </c>
      <c r="L326" s="5">
        <f t="shared" si="94"/>
        <v>0.64824983205726827</v>
      </c>
      <c r="M326" s="5">
        <f t="shared" si="79"/>
        <v>0.648586866412031</v>
      </c>
      <c r="N326" s="5">
        <f t="shared" si="79"/>
        <v>0.64858536429772484</v>
      </c>
      <c r="O326" s="5">
        <f t="shared" si="79"/>
        <v>0.64858536426764524</v>
      </c>
      <c r="P326" s="5">
        <f t="shared" si="79"/>
        <v>0.64858536426764524</v>
      </c>
      <c r="Q326" s="4">
        <f t="shared" si="95"/>
        <v>2.5788044351378707E-3</v>
      </c>
      <c r="R326" s="5">
        <f t="shared" si="86"/>
        <v>5.7517222787197984</v>
      </c>
      <c r="T326" s="4">
        <f t="shared" si="76"/>
        <v>9.7500000000000223E-4</v>
      </c>
      <c r="U326" s="5">
        <f t="shared" si="87"/>
        <v>0.49932845226645384</v>
      </c>
      <c r="V326" s="5">
        <f t="shared" si="88"/>
        <v>0.50301261026708532</v>
      </c>
      <c r="W326" s="5">
        <f t="shared" si="77"/>
        <v>-3.6841580006314878E-3</v>
      </c>
      <c r="AC326" s="4">
        <f t="shared" si="96"/>
        <v>9.7500000000000223E-4</v>
      </c>
      <c r="AD326" s="5">
        <f t="shared" si="97"/>
        <v>-4.8357475954594609E-3</v>
      </c>
      <c r="AE326" s="5">
        <f t="shared" si="89"/>
        <v>-4.8714268324666155E-3</v>
      </c>
      <c r="AF326" s="5">
        <f t="shared" si="98"/>
        <v>3.567923700715462E-5</v>
      </c>
    </row>
    <row r="327" spans="1:32" x14ac:dyDescent="0.25">
      <c r="A327" s="4">
        <f t="shared" si="90"/>
        <v>9.8000000000000214E-4</v>
      </c>
      <c r="B327" s="5">
        <f t="shared" si="80"/>
        <v>18</v>
      </c>
      <c r="C327" s="5">
        <f t="shared" si="81"/>
        <v>5.2523938264533445</v>
      </c>
      <c r="D327" s="5">
        <f t="shared" si="82"/>
        <v>5.653047698019094</v>
      </c>
      <c r="E327" s="5">
        <f t="shared" si="83"/>
        <v>1.1427826217967683</v>
      </c>
      <c r="F327" s="5">
        <f t="shared" si="91"/>
        <v>1.1375852442464407</v>
      </c>
      <c r="G327" s="5">
        <f t="shared" si="84"/>
        <v>0.4925458044927814</v>
      </c>
      <c r="H327" s="5">
        <f t="shared" si="85"/>
        <v>0.48866567111115361</v>
      </c>
      <c r="J327" s="5">
        <f t="shared" si="92"/>
        <v>-5.252389972725432E-3</v>
      </c>
      <c r="K327" s="5">
        <f t="shared" si="93"/>
        <v>0.73015759271904668</v>
      </c>
      <c r="L327" s="5">
        <f t="shared" si="94"/>
        <v>0.64858536426764524</v>
      </c>
      <c r="M327" s="5">
        <f t="shared" si="79"/>
        <v>0.64892106808347372</v>
      </c>
      <c r="N327" s="5">
        <f t="shared" si="79"/>
        <v>0.64891957316517113</v>
      </c>
      <c r="O327" s="5">
        <f t="shared" si="79"/>
        <v>0.64891957313528714</v>
      </c>
      <c r="P327" s="5">
        <f t="shared" si="79"/>
        <v>0.64891957313528714</v>
      </c>
      <c r="Q327" s="4">
        <f t="shared" si="95"/>
        <v>2.6099408141771305E-3</v>
      </c>
      <c r="R327" s="5">
        <f t="shared" si="86"/>
        <v>5.653047698019094</v>
      </c>
      <c r="T327" s="4">
        <f t="shared" si="76"/>
        <v>9.8000000000000214E-4</v>
      </c>
      <c r="U327" s="5">
        <f t="shared" si="87"/>
        <v>0.4006538715657495</v>
      </c>
      <c r="V327" s="5">
        <f t="shared" si="88"/>
        <v>0.4030070800074676</v>
      </c>
      <c r="W327" s="5">
        <f t="shared" si="77"/>
        <v>-2.3532084417181021E-3</v>
      </c>
      <c r="AC327" s="4">
        <f t="shared" si="96"/>
        <v>9.8000000000000214E-4</v>
      </c>
      <c r="AD327" s="5">
        <f t="shared" si="97"/>
        <v>-3.8801333816277928E-3</v>
      </c>
      <c r="AE327" s="5">
        <f t="shared" si="89"/>
        <v>-3.9029230344344336E-3</v>
      </c>
      <c r="AF327" s="5">
        <f t="shared" si="98"/>
        <v>2.2789652806640831E-5</v>
      </c>
    </row>
    <row r="328" spans="1:32" x14ac:dyDescent="0.25">
      <c r="A328" s="4">
        <f t="shared" si="90"/>
        <v>9.8500000000000215E-4</v>
      </c>
      <c r="B328" s="5">
        <f t="shared" si="80"/>
        <v>18</v>
      </c>
      <c r="C328" s="5">
        <f t="shared" si="81"/>
        <v>5.2523938264533445</v>
      </c>
      <c r="D328" s="5">
        <f t="shared" si="82"/>
        <v>5.5536774592289326</v>
      </c>
      <c r="E328" s="5">
        <f t="shared" si="83"/>
        <v>1.1427826217967683</v>
      </c>
      <c r="F328" s="5">
        <f t="shared" si="91"/>
        <v>1.1388801552842391</v>
      </c>
      <c r="G328" s="5">
        <f t="shared" si="84"/>
        <v>0.4925458044927814</v>
      </c>
      <c r="H328" s="5">
        <f t="shared" si="85"/>
        <v>0.48962802242742376</v>
      </c>
      <c r="J328" s="5">
        <f t="shared" si="92"/>
        <v>-3.9438347449213982E-3</v>
      </c>
      <c r="K328" s="5">
        <f t="shared" si="93"/>
        <v>0.73146614794685072</v>
      </c>
      <c r="L328" s="5">
        <f t="shared" si="94"/>
        <v>0.64891957313528714</v>
      </c>
      <c r="M328" s="5">
        <f t="shared" si="79"/>
        <v>0.64925361762083744</v>
      </c>
      <c r="N328" s="5">
        <f t="shared" si="79"/>
        <v>0.64925213288638328</v>
      </c>
      <c r="O328" s="5">
        <f t="shared" si="79"/>
        <v>0.64925213285681549</v>
      </c>
      <c r="P328" s="5">
        <f t="shared" si="79"/>
        <v>0.64925213285681549</v>
      </c>
      <c r="Q328" s="4">
        <f t="shared" si="95"/>
        <v>2.6412967054129594E-3</v>
      </c>
      <c r="R328" s="5">
        <f t="shared" si="86"/>
        <v>5.5536774592289326</v>
      </c>
      <c r="T328" s="4">
        <f t="shared" si="76"/>
        <v>9.8500000000000215E-4</v>
      </c>
      <c r="U328" s="5">
        <f t="shared" si="87"/>
        <v>0.30128363277558812</v>
      </c>
      <c r="V328" s="5">
        <f t="shared" si="88"/>
        <v>0.30260383041551697</v>
      </c>
      <c r="W328" s="5">
        <f t="shared" si="77"/>
        <v>-1.3201976399288551E-3</v>
      </c>
      <c r="AC328" s="4">
        <f t="shared" si="96"/>
        <v>9.8500000000000215E-4</v>
      </c>
      <c r="AD328" s="5">
        <f t="shared" si="97"/>
        <v>-2.9177820653576436E-3</v>
      </c>
      <c r="AE328" s="5">
        <f t="shared" si="89"/>
        <v>-2.9305675225728737E-3</v>
      </c>
      <c r="AF328" s="5">
        <f t="shared" si="98"/>
        <v>1.2785457215230053E-5</v>
      </c>
    </row>
    <row r="329" spans="1:32" x14ac:dyDescent="0.25">
      <c r="A329" s="4">
        <f t="shared" si="90"/>
        <v>9.9000000000000216E-4</v>
      </c>
      <c r="B329" s="5">
        <f t="shared" si="80"/>
        <v>18</v>
      </c>
      <c r="C329" s="5">
        <f t="shared" si="81"/>
        <v>5.2523938264533445</v>
      </c>
      <c r="D329" s="5">
        <f t="shared" si="82"/>
        <v>5.4537109448383969</v>
      </c>
      <c r="E329" s="5">
        <f t="shared" si="83"/>
        <v>1.1427826217967683</v>
      </c>
      <c r="F329" s="5">
        <f t="shared" si="91"/>
        <v>1.1401788765382088</v>
      </c>
      <c r="G329" s="5">
        <f t="shared" si="84"/>
        <v>0.4925458044927814</v>
      </c>
      <c r="H329" s="5">
        <f t="shared" si="85"/>
        <v>0.4905961483761781</v>
      </c>
      <c r="J329" s="5">
        <f t="shared" si="92"/>
        <v>-2.6313874283690653E-3</v>
      </c>
      <c r="K329" s="5">
        <f t="shared" si="93"/>
        <v>0.73277859526340305</v>
      </c>
      <c r="L329" s="5">
        <f t="shared" si="94"/>
        <v>0.64925213285681549</v>
      </c>
      <c r="M329" s="5">
        <f t="shared" si="79"/>
        <v>0.64958419986239846</v>
      </c>
      <c r="N329" s="5">
        <f t="shared" si="79"/>
        <v>0.64958272819116736</v>
      </c>
      <c r="O329" s="5">
        <f t="shared" si="79"/>
        <v>0.64958272816203055</v>
      </c>
      <c r="P329" s="5">
        <f t="shared" si="79"/>
        <v>0.64958272816203066</v>
      </c>
      <c r="Q329" s="4">
        <f t="shared" si="95"/>
        <v>2.6728407490885886E-3</v>
      </c>
      <c r="R329" s="5">
        <f t="shared" si="86"/>
        <v>5.4537109448383969</v>
      </c>
      <c r="T329" s="4">
        <f t="shared" si="76"/>
        <v>9.9000000000000216E-4</v>
      </c>
      <c r="U329" s="5">
        <f t="shared" si="87"/>
        <v>0.2013171183850524</v>
      </c>
      <c r="V329" s="5">
        <f t="shared" si="88"/>
        <v>0.20190194737674938</v>
      </c>
      <c r="W329" s="5">
        <f t="shared" si="77"/>
        <v>-5.8482899169698399E-4</v>
      </c>
      <c r="AC329" s="4">
        <f t="shared" si="96"/>
        <v>9.9000000000000216E-4</v>
      </c>
      <c r="AD329" s="5">
        <f t="shared" si="97"/>
        <v>-1.9496561166033044E-3</v>
      </c>
      <c r="AE329" s="5">
        <f t="shared" si="89"/>
        <v>-1.9553198943782391E-3</v>
      </c>
      <c r="AF329" s="5">
        <f t="shared" si="98"/>
        <v>5.6637777749346703E-6</v>
      </c>
    </row>
    <row r="330" spans="1:32" x14ac:dyDescent="0.25">
      <c r="A330" s="4">
        <f t="shared" si="90"/>
        <v>9.9500000000000218E-4</v>
      </c>
      <c r="B330" s="5">
        <f t="shared" si="80"/>
        <v>18</v>
      </c>
      <c r="C330" s="5">
        <f t="shared" si="81"/>
        <v>5.2523938264533445</v>
      </c>
      <c r="D330" s="5">
        <f t="shared" si="82"/>
        <v>5.3532490047999488</v>
      </c>
      <c r="E330" s="5">
        <f t="shared" si="83"/>
        <v>1.1427826217967683</v>
      </c>
      <c r="F330" s="5">
        <f t="shared" si="91"/>
        <v>1.1414801266286645</v>
      </c>
      <c r="G330" s="5">
        <f t="shared" si="84"/>
        <v>0.4925458044927814</v>
      </c>
      <c r="H330" s="5">
        <f t="shared" si="85"/>
        <v>0.4915690722758097</v>
      </c>
      <c r="J330" s="5">
        <f t="shared" si="92"/>
        <v>-1.3163432501161491E-3</v>
      </c>
      <c r="K330" s="5">
        <f t="shared" si="93"/>
        <v>0.73409363944165595</v>
      </c>
      <c r="L330" s="5">
        <f t="shared" si="94"/>
        <v>0.64958272816203066</v>
      </c>
      <c r="M330" s="5">
        <f t="shared" si="79"/>
        <v>0.64991251022759089</v>
      </c>
      <c r="N330" s="5">
        <f t="shared" si="79"/>
        <v>0.64991105438145258</v>
      </c>
      <c r="O330" s="5">
        <f t="shared" si="79"/>
        <v>0.64991105435285501</v>
      </c>
      <c r="P330" s="5">
        <f t="shared" si="79"/>
        <v>0.6499110543528549</v>
      </c>
      <c r="Q330" s="4">
        <f t="shared" si="95"/>
        <v>2.704541122394905E-3</v>
      </c>
      <c r="R330" s="5">
        <f t="shared" si="86"/>
        <v>5.3532490047999488</v>
      </c>
      <c r="T330" s="4">
        <f t="shared" si="76"/>
        <v>9.9500000000000218E-4</v>
      </c>
      <c r="U330" s="5">
        <f t="shared" si="87"/>
        <v>0.10085517834660429</v>
      </c>
      <c r="V330" s="5">
        <f t="shared" si="88"/>
        <v>0.10100081149183558</v>
      </c>
      <c r="W330" s="5">
        <f t="shared" si="77"/>
        <v>-1.4563314523129145E-4</v>
      </c>
      <c r="AC330" s="4">
        <f t="shared" si="96"/>
        <v>9.9500000000000218E-4</v>
      </c>
      <c r="AD330" s="5">
        <f t="shared" si="97"/>
        <v>-9.7673221697169854E-4</v>
      </c>
      <c r="AE330" s="5">
        <f t="shared" si="89"/>
        <v>-9.7814260151645664E-4</v>
      </c>
      <c r="AF330" s="5">
        <f t="shared" si="98"/>
        <v>1.4103845447580986E-6</v>
      </c>
    </row>
    <row r="331" spans="1:32" x14ac:dyDescent="0.25">
      <c r="A331" s="4">
        <f t="shared" si="90"/>
        <v>1.0000000000000022E-3</v>
      </c>
      <c r="B331" s="5">
        <f t="shared" si="80"/>
        <v>18</v>
      </c>
      <c r="C331" s="5">
        <f t="shared" si="81"/>
        <v>5.2523938264533445</v>
      </c>
      <c r="D331" s="5">
        <f t="shared" si="82"/>
        <v>5.2523938264533161</v>
      </c>
      <c r="E331" s="5">
        <f t="shared" si="83"/>
        <v>1.1427826217967683</v>
      </c>
      <c r="F331" s="5">
        <f t="shared" si="91"/>
        <v>1.1427826217967687</v>
      </c>
      <c r="G331" s="5">
        <f t="shared" si="84"/>
        <v>0.4925458044927814</v>
      </c>
      <c r="H331" s="5">
        <f t="shared" si="85"/>
        <v>0.49254580449278162</v>
      </c>
      <c r="J331" s="5">
        <f t="shared" si="92"/>
        <v>5.4805016944842103E-16</v>
      </c>
      <c r="K331" s="5">
        <f t="shared" si="93"/>
        <v>0.73540998269177271</v>
      </c>
      <c r="L331" s="5">
        <f t="shared" si="94"/>
        <v>0.6499110543528549</v>
      </c>
      <c r="M331" s="5">
        <f t="shared" ref="M331:P350" si="99">L331-($B$65*(EXP(L331/$B$64)-1)-$K331/$B$122+L331/$B$122)/($B$66*EXP(L331/$B$64)+$B$123)</f>
        <v>0.65023825471651286</v>
      </c>
      <c r="N331" s="5">
        <f t="shared" si="99"/>
        <v>0.65023681733194472</v>
      </c>
      <c r="O331" s="5">
        <f t="shared" si="99"/>
        <v>0.65023681730398708</v>
      </c>
      <c r="P331" s="5">
        <f t="shared" si="99"/>
        <v>0.65023681730398708</v>
      </c>
      <c r="Q331" s="4">
        <f t="shared" si="95"/>
        <v>2.7363655805154614E-3</v>
      </c>
      <c r="R331" s="5">
        <f t="shared" si="86"/>
        <v>5.2523938264533161</v>
      </c>
      <c r="T331" s="4">
        <f t="shared" si="76"/>
        <v>1.0000000000000022E-3</v>
      </c>
      <c r="U331" s="5">
        <f t="shared" si="87"/>
        <v>-2.8421709430404007E-14</v>
      </c>
      <c r="V331" s="5">
        <f t="shared" si="88"/>
        <v>-4.2050971012039863E-14</v>
      </c>
      <c r="W331" s="5">
        <f t="shared" si="77"/>
        <v>1.3629261581635856E-14</v>
      </c>
      <c r="AC331" s="4">
        <f t="shared" si="96"/>
        <v>1.0000000000000022E-3</v>
      </c>
      <c r="AD331" s="5">
        <f t="shared" si="97"/>
        <v>0</v>
      </c>
      <c r="AE331" s="5">
        <f t="shared" si="89"/>
        <v>4.0724272978078678E-16</v>
      </c>
      <c r="AF331" s="5">
        <f t="shared" si="98"/>
        <v>-4.0724272978078678E-16</v>
      </c>
    </row>
    <row r="332" spans="1:32" x14ac:dyDescent="0.25">
      <c r="A332" s="4">
        <f t="shared" si="90"/>
        <v>1.0050000000000022E-3</v>
      </c>
      <c r="B332" s="5">
        <f t="shared" si="80"/>
        <v>18</v>
      </c>
      <c r="C332" s="5">
        <f t="shared" si="81"/>
        <v>5.2523938264533445</v>
      </c>
      <c r="D332" s="5">
        <f t="shared" si="82"/>
        <v>5.1512488005988875</v>
      </c>
      <c r="E332" s="5">
        <f t="shared" si="83"/>
        <v>1.1427826217967683</v>
      </c>
      <c r="F332" s="5">
        <f t="shared" si="91"/>
        <v>1.144085077166896</v>
      </c>
      <c r="G332" s="5">
        <f t="shared" si="84"/>
        <v>0.4925458044927814</v>
      </c>
      <c r="H332" s="5">
        <f t="shared" si="85"/>
        <v>0.49352534373863904</v>
      </c>
      <c r="J332" s="5">
        <f t="shared" si="92"/>
        <v>1.3163432501172444E-3</v>
      </c>
      <c r="K332" s="5">
        <f t="shared" si="93"/>
        <v>0.73672632594188936</v>
      </c>
      <c r="L332" s="5">
        <f t="shared" si="94"/>
        <v>0.65023681730398708</v>
      </c>
      <c r="M332" s="5">
        <f t="shared" si="99"/>
        <v>0.65056114987416369</v>
      </c>
      <c r="N332" s="5">
        <f t="shared" si="99"/>
        <v>0.65055973345548235</v>
      </c>
      <c r="O332" s="5">
        <f t="shared" si="99"/>
        <v>0.6505597334282569</v>
      </c>
      <c r="P332" s="5">
        <f t="shared" si="99"/>
        <v>0.65055973342825701</v>
      </c>
      <c r="Q332" s="4">
        <f t="shared" si="95"/>
        <v>2.7682814988864912E-3</v>
      </c>
      <c r="R332" s="5">
        <f t="shared" si="86"/>
        <v>5.1512488005988875</v>
      </c>
      <c r="T332" s="4">
        <f t="shared" si="76"/>
        <v>1.0050000000000022E-3</v>
      </c>
      <c r="U332" s="5">
        <f t="shared" si="87"/>
        <v>-0.10114502585445706</v>
      </c>
      <c r="V332" s="5">
        <f t="shared" si="88"/>
        <v>-0.10100081149191964</v>
      </c>
      <c r="W332" s="5">
        <f t="shared" si="77"/>
        <v>-1.4421436253742037E-4</v>
      </c>
      <c r="AC332" s="4">
        <f t="shared" si="96"/>
        <v>1.0050000000000022E-3</v>
      </c>
      <c r="AD332" s="5">
        <f t="shared" si="97"/>
        <v>9.7953924585764129E-4</v>
      </c>
      <c r="AE332" s="5">
        <f t="shared" si="89"/>
        <v>9.7814260151727066E-4</v>
      </c>
      <c r="AF332" s="5">
        <f t="shared" si="98"/>
        <v>1.3966443403706352E-6</v>
      </c>
    </row>
    <row r="333" spans="1:32" x14ac:dyDescent="0.25">
      <c r="A333" s="4">
        <f t="shared" si="90"/>
        <v>1.0100000000000022E-3</v>
      </c>
      <c r="B333" s="5">
        <f t="shared" si="80"/>
        <v>18</v>
      </c>
      <c r="C333" s="5">
        <f t="shared" si="81"/>
        <v>5.2523938264533445</v>
      </c>
      <c r="D333" s="5">
        <f t="shared" si="82"/>
        <v>5.0499183841496116</v>
      </c>
      <c r="E333" s="5">
        <f t="shared" si="83"/>
        <v>1.1427826217967683</v>
      </c>
      <c r="F333" s="5">
        <f t="shared" si="91"/>
        <v>1.1453862080098061</v>
      </c>
      <c r="G333" s="5">
        <f t="shared" si="84"/>
        <v>0.4925458044927814</v>
      </c>
      <c r="H333" s="5">
        <f t="shared" si="85"/>
        <v>0.49450667840015761</v>
      </c>
      <c r="J333" s="5">
        <f t="shared" si="92"/>
        <v>2.631387428370159E-3</v>
      </c>
      <c r="K333" s="5">
        <f t="shared" si="93"/>
        <v>0.73804137012014237</v>
      </c>
      <c r="L333" s="5">
        <f t="shared" si="94"/>
        <v>0.65055973342825701</v>
      </c>
      <c r="M333" s="5">
        <f t="shared" si="99"/>
        <v>0.65088092272238951</v>
      </c>
      <c r="N333" s="5">
        <f t="shared" si="99"/>
        <v>0.65087952963605777</v>
      </c>
      <c r="O333" s="5">
        <f t="shared" si="99"/>
        <v>0.65087952960964834</v>
      </c>
      <c r="P333" s="5">
        <f t="shared" si="99"/>
        <v>0.65087952960964834</v>
      </c>
      <c r="Q333" s="4">
        <f t="shared" si="95"/>
        <v>2.8002559165365704E-3</v>
      </c>
      <c r="R333" s="5">
        <f t="shared" si="86"/>
        <v>5.0499183841496116</v>
      </c>
      <c r="T333" s="4">
        <f t="shared" si="76"/>
        <v>1.0100000000000022E-3</v>
      </c>
      <c r="U333" s="5">
        <f t="shared" si="87"/>
        <v>-0.20247544230373293</v>
      </c>
      <c r="V333" s="5">
        <f t="shared" si="88"/>
        <v>-0.20190194737683331</v>
      </c>
      <c r="W333" s="5">
        <f t="shared" si="77"/>
        <v>-5.7349492689962034E-4</v>
      </c>
      <c r="AC333" s="4">
        <f t="shared" si="96"/>
        <v>1.0100000000000022E-3</v>
      </c>
      <c r="AD333" s="5">
        <f t="shared" si="97"/>
        <v>1.9608739073762038E-3</v>
      </c>
      <c r="AE333" s="5">
        <f t="shared" si="89"/>
        <v>1.9553198943790518E-3</v>
      </c>
      <c r="AF333" s="5">
        <f t="shared" si="98"/>
        <v>5.5540129971520281E-6</v>
      </c>
    </row>
    <row r="334" spans="1:32" x14ac:dyDescent="0.25">
      <c r="A334" s="4">
        <f t="shared" si="90"/>
        <v>1.0150000000000022E-3</v>
      </c>
      <c r="B334" s="5">
        <f t="shared" si="80"/>
        <v>18</v>
      </c>
      <c r="C334" s="5">
        <f t="shared" si="81"/>
        <v>5.2523938264533445</v>
      </c>
      <c r="D334" s="5">
        <f t="shared" si="82"/>
        <v>4.9485079597884454</v>
      </c>
      <c r="E334" s="5">
        <f t="shared" si="83"/>
        <v>1.1427826217967683</v>
      </c>
      <c r="F334" s="5">
        <f t="shared" si="91"/>
        <v>1.1466847310054009</v>
      </c>
      <c r="G334" s="5">
        <f t="shared" si="84"/>
        <v>0.4925458044927814</v>
      </c>
      <c r="H334" s="5">
        <f t="shared" si="85"/>
        <v>0.4954887878984911</v>
      </c>
      <c r="J334" s="5">
        <f t="shared" si="92"/>
        <v>3.9438347449224894E-3</v>
      </c>
      <c r="K334" s="5">
        <f t="shared" si="93"/>
        <v>0.73935381743669459</v>
      </c>
      <c r="L334" s="5">
        <f t="shared" si="94"/>
        <v>0.65087952960964834</v>
      </c>
      <c r="M334" s="5">
        <f t="shared" si="99"/>
        <v>0.65119731066245756</v>
      </c>
      <c r="N334" s="5">
        <f t="shared" si="99"/>
        <v>0.6511959431324289</v>
      </c>
      <c r="O334" s="5">
        <f t="shared" si="99"/>
        <v>0.65119594310690976</v>
      </c>
      <c r="P334" s="5">
        <f t="shared" si="99"/>
        <v>0.65119594310690976</v>
      </c>
      <c r="Q334" s="4">
        <f t="shared" si="95"/>
        <v>2.8322555803711597E-3</v>
      </c>
      <c r="R334" s="5">
        <f t="shared" si="86"/>
        <v>4.9485079597884454</v>
      </c>
      <c r="T334" s="4">
        <f t="shared" si="76"/>
        <v>1.0150000000000022E-3</v>
      </c>
      <c r="U334" s="5">
        <f t="shared" si="87"/>
        <v>-0.30388586666489914</v>
      </c>
      <c r="V334" s="5">
        <f t="shared" si="88"/>
        <v>-0.30260383041560068</v>
      </c>
      <c r="W334" s="5">
        <f t="shared" si="77"/>
        <v>-1.2820362492984572E-3</v>
      </c>
      <c r="AC334" s="4">
        <f t="shared" si="96"/>
        <v>1.0150000000000022E-3</v>
      </c>
      <c r="AD334" s="5">
        <f t="shared" si="97"/>
        <v>2.9429834057096982E-3</v>
      </c>
      <c r="AE334" s="5">
        <f t="shared" si="89"/>
        <v>2.9305675225736847E-3</v>
      </c>
      <c r="AF334" s="5">
        <f t="shared" si="98"/>
        <v>1.2415883136013533E-5</v>
      </c>
    </row>
    <row r="335" spans="1:32" x14ac:dyDescent="0.25">
      <c r="A335" s="4">
        <f t="shared" si="90"/>
        <v>1.0200000000000022E-3</v>
      </c>
      <c r="B335" s="5">
        <f t="shared" si="80"/>
        <v>18</v>
      </c>
      <c r="C335" s="5">
        <f t="shared" si="81"/>
        <v>5.2523938264533445</v>
      </c>
      <c r="D335" s="5">
        <f t="shared" si="82"/>
        <v>4.8471236930511719</v>
      </c>
      <c r="E335" s="5">
        <f t="shared" si="83"/>
        <v>1.1427826217967683</v>
      </c>
      <c r="F335" s="5">
        <f t="shared" si="91"/>
        <v>1.1479793655038619</v>
      </c>
      <c r="G335" s="5">
        <f t="shared" si="84"/>
        <v>0.4925458044927814</v>
      </c>
      <c r="H335" s="5">
        <f t="shared" si="85"/>
        <v>0.49647064407325314</v>
      </c>
      <c r="J335" s="5">
        <f t="shared" si="92"/>
        <v>5.2523899727265197E-3</v>
      </c>
      <c r="K335" s="5">
        <f t="shared" si="93"/>
        <v>0.74066237266449864</v>
      </c>
      <c r="L335" s="5">
        <f t="shared" si="94"/>
        <v>0.65119594310690976</v>
      </c>
      <c r="M335" s="5">
        <f t="shared" si="99"/>
        <v>0.65151006135112766</v>
      </c>
      <c r="N335" s="5">
        <f t="shared" si="99"/>
        <v>0.65150872145517291</v>
      </c>
      <c r="O335" s="5">
        <f t="shared" si="99"/>
        <v>0.65150872143060878</v>
      </c>
      <c r="P335" s="5">
        <f t="shared" si="99"/>
        <v>0.65150872143060878</v>
      </c>
      <c r="Q335" s="4">
        <f t="shared" si="95"/>
        <v>2.8642469902695621E-3</v>
      </c>
      <c r="R335" s="5">
        <f t="shared" si="86"/>
        <v>4.8471236930511719</v>
      </c>
      <c r="T335" s="4">
        <f t="shared" si="76"/>
        <v>1.0200000000000022E-3</v>
      </c>
      <c r="U335" s="5">
        <f t="shared" si="87"/>
        <v>-0.40527013340217266</v>
      </c>
      <c r="V335" s="5">
        <f t="shared" si="88"/>
        <v>-0.40300708000755103</v>
      </c>
      <c r="W335" s="5">
        <f t="shared" si="77"/>
        <v>-2.263053394621628E-3</v>
      </c>
      <c r="AC335" s="4">
        <f t="shared" si="96"/>
        <v>1.0200000000000022E-3</v>
      </c>
      <c r="AD335" s="5">
        <f t="shared" si="97"/>
        <v>3.9248395804717395E-3</v>
      </c>
      <c r="AE335" s="5">
        <f t="shared" si="89"/>
        <v>3.902923034435242E-3</v>
      </c>
      <c r="AF335" s="5">
        <f t="shared" si="98"/>
        <v>2.1916546036497564E-5</v>
      </c>
    </row>
    <row r="336" spans="1:32" x14ac:dyDescent="0.25">
      <c r="A336" s="4">
        <f t="shared" si="90"/>
        <v>1.0250000000000023E-3</v>
      </c>
      <c r="B336" s="5">
        <f t="shared" si="80"/>
        <v>18</v>
      </c>
      <c r="C336" s="5">
        <f t="shared" si="81"/>
        <v>5.2523938264533445</v>
      </c>
      <c r="D336" s="5">
        <f t="shared" si="82"/>
        <v>4.7458723872447255</v>
      </c>
      <c r="E336" s="5">
        <f t="shared" si="83"/>
        <v>1.1427826217967683</v>
      </c>
      <c r="F336" s="5">
        <f t="shared" si="91"/>
        <v>1.1492688347839624</v>
      </c>
      <c r="G336" s="5">
        <f t="shared" si="84"/>
        <v>0.4925458044927814</v>
      </c>
      <c r="H336" s="5">
        <f t="shared" si="85"/>
        <v>0.49745121258756114</v>
      </c>
      <c r="J336" s="5">
        <f t="shared" si="92"/>
        <v>6.5557617257561958E-3</v>
      </c>
      <c r="K336" s="5">
        <f t="shared" si="93"/>
        <v>0.74196574441752838</v>
      </c>
      <c r="L336" s="5">
        <f t="shared" si="94"/>
        <v>0.65150872143060878</v>
      </c>
      <c r="M336" s="5">
        <f t="shared" si="99"/>
        <v>0.65181893255299062</v>
      </c>
      <c r="N336" s="5">
        <f t="shared" si="99"/>
        <v>0.6518176222199551</v>
      </c>
      <c r="O336" s="5">
        <f t="shared" si="99"/>
        <v>0.65181762219640116</v>
      </c>
      <c r="P336" s="5">
        <f t="shared" si="99"/>
        <v>0.65181762219640116</v>
      </c>
      <c r="Q336" s="4">
        <f t="shared" si="95"/>
        <v>2.8961964448648838E-3</v>
      </c>
      <c r="R336" s="5">
        <f t="shared" si="86"/>
        <v>4.7458723872447255</v>
      </c>
      <c r="T336" s="4">
        <f t="shared" si="76"/>
        <v>1.0250000000000023E-3</v>
      </c>
      <c r="U336" s="5">
        <f t="shared" si="87"/>
        <v>-0.50652143920861903</v>
      </c>
      <c r="V336" s="5">
        <f t="shared" si="88"/>
        <v>-0.50301261026716837</v>
      </c>
      <c r="W336" s="5">
        <f t="shared" si="77"/>
        <v>-3.508828941450659E-3</v>
      </c>
      <c r="AC336" s="4">
        <f t="shared" si="96"/>
        <v>1.0250000000000023E-3</v>
      </c>
      <c r="AD336" s="5">
        <f t="shared" si="97"/>
        <v>4.9054080947797396E-3</v>
      </c>
      <c r="AE336" s="5">
        <f t="shared" si="89"/>
        <v>4.8714268324674204E-3</v>
      </c>
      <c r="AF336" s="5">
        <f t="shared" si="98"/>
        <v>3.3981262312319203E-5</v>
      </c>
    </row>
    <row r="337" spans="1:32" x14ac:dyDescent="0.25">
      <c r="A337" s="4">
        <f t="shared" si="90"/>
        <v>1.0300000000000023E-3</v>
      </c>
      <c r="B337" s="5">
        <f t="shared" si="80"/>
        <v>18</v>
      </c>
      <c r="C337" s="5">
        <f t="shared" si="81"/>
        <v>5.2523938264533445</v>
      </c>
      <c r="D337" s="5">
        <f t="shared" si="82"/>
        <v>4.6448613366021991</v>
      </c>
      <c r="E337" s="5">
        <f t="shared" si="83"/>
        <v>1.1427826217967683</v>
      </c>
      <c r="F337" s="5">
        <f t="shared" si="91"/>
        <v>1.1505518673073469</v>
      </c>
      <c r="G337" s="5">
        <f t="shared" si="84"/>
        <v>0.4925458044927814</v>
      </c>
      <c r="H337" s="5">
        <f t="shared" si="85"/>
        <v>0.49842945435015706</v>
      </c>
      <c r="J337" s="5">
        <f t="shared" si="92"/>
        <v>7.8526637334492919E-3</v>
      </c>
      <c r="K337" s="5">
        <f t="shared" si="93"/>
        <v>0.74326264642522144</v>
      </c>
      <c r="L337" s="5">
        <f t="shared" si="94"/>
        <v>0.65181762219640116</v>
      </c>
      <c r="M337" s="5">
        <f t="shared" si="99"/>
        <v>0.65212369197175435</v>
      </c>
      <c r="N337" s="5">
        <f t="shared" si="99"/>
        <v>0.65212241297968832</v>
      </c>
      <c r="O337" s="5">
        <f t="shared" si="99"/>
        <v>0.65212241295718976</v>
      </c>
      <c r="P337" s="5">
        <f t="shared" si="99"/>
        <v>0.65212241295718976</v>
      </c>
      <c r="Q337" s="4">
        <f t="shared" si="95"/>
        <v>2.928070087880397E-3</v>
      </c>
      <c r="R337" s="5">
        <f t="shared" si="86"/>
        <v>4.6448613366021991</v>
      </c>
      <c r="T337" s="4">
        <f t="shared" si="76"/>
        <v>1.0300000000000023E-3</v>
      </c>
      <c r="U337" s="5">
        <f t="shared" si="87"/>
        <v>-0.60753248985114539</v>
      </c>
      <c r="V337" s="5">
        <f t="shared" si="88"/>
        <v>-0.60252172780990332</v>
      </c>
      <c r="W337" s="5">
        <f t="shared" si="77"/>
        <v>-5.0107620412420673E-3</v>
      </c>
      <c r="AC337" s="4">
        <f t="shared" si="96"/>
        <v>1.0300000000000023E-3</v>
      </c>
      <c r="AD337" s="5">
        <f t="shared" si="97"/>
        <v>5.8836498573756613E-3</v>
      </c>
      <c r="AE337" s="5">
        <f t="shared" si="89"/>
        <v>5.8351231203504694E-3</v>
      </c>
      <c r="AF337" s="5">
        <f t="shared" si="98"/>
        <v>4.852673702519187E-5</v>
      </c>
    </row>
    <row r="338" spans="1:32" x14ac:dyDescent="0.25">
      <c r="A338" s="4">
        <f t="shared" si="90"/>
        <v>1.0350000000000023E-3</v>
      </c>
      <c r="B338" s="5">
        <f t="shared" si="80"/>
        <v>18</v>
      </c>
      <c r="C338" s="5">
        <f t="shared" si="81"/>
        <v>5.2523938264533445</v>
      </c>
      <c r="D338" s="5">
        <f t="shared" si="82"/>
        <v>4.5441981780637875</v>
      </c>
      <c r="E338" s="5">
        <f t="shared" si="83"/>
        <v>1.1427826217967683</v>
      </c>
      <c r="F338" s="5">
        <f t="shared" si="91"/>
        <v>1.1518271979675736</v>
      </c>
      <c r="G338" s="5">
        <f t="shared" si="84"/>
        <v>0.4925458044927814</v>
      </c>
      <c r="H338" s="5">
        <f t="shared" si="85"/>
        <v>0.49940432695083498</v>
      </c>
      <c r="J338" s="5">
        <f t="shared" si="92"/>
        <v>9.1418161101010191E-3</v>
      </c>
      <c r="K338" s="5">
        <f t="shared" si="93"/>
        <v>0.74455179880187317</v>
      </c>
      <c r="L338" s="5">
        <f t="shared" si="94"/>
        <v>0.65212241295718976</v>
      </c>
      <c r="M338" s="5">
        <f t="shared" si="99"/>
        <v>0.65242411706304448</v>
      </c>
      <c r="N338" s="5">
        <f t="shared" si="99"/>
        <v>0.65242287103814589</v>
      </c>
      <c r="O338" s="5">
        <f t="shared" si="99"/>
        <v>0.65242287101673857</v>
      </c>
      <c r="P338" s="5">
        <f t="shared" si="99"/>
        <v>0.65242287101673857</v>
      </c>
      <c r="Q338" s="4">
        <f t="shared" si="95"/>
        <v>2.9598339548994818E-3</v>
      </c>
      <c r="R338" s="5">
        <f t="shared" si="86"/>
        <v>4.5441981780637875</v>
      </c>
      <c r="T338" s="4">
        <f t="shared" si="76"/>
        <v>1.0350000000000023E-3</v>
      </c>
      <c r="U338" s="5">
        <f t="shared" si="87"/>
        <v>-0.70819564838955706</v>
      </c>
      <c r="V338" s="5">
        <f t="shared" si="88"/>
        <v>-0.70143622915061676</v>
      </c>
      <c r="W338" s="5">
        <f t="shared" si="77"/>
        <v>-6.7594192389403007E-3</v>
      </c>
      <c r="AC338" s="4">
        <f t="shared" si="96"/>
        <v>1.0350000000000023E-3</v>
      </c>
      <c r="AD338" s="5">
        <f t="shared" si="97"/>
        <v>6.8585224580535731E-3</v>
      </c>
      <c r="AE338" s="5">
        <f t="shared" si="89"/>
        <v>6.7930608461966571E-3</v>
      </c>
      <c r="AF338" s="5">
        <f t="shared" si="98"/>
        <v>6.5461611856915992E-5</v>
      </c>
    </row>
    <row r="339" spans="1:32" x14ac:dyDescent="0.25">
      <c r="A339" s="4">
        <f t="shared" si="90"/>
        <v>1.0400000000000023E-3</v>
      </c>
      <c r="B339" s="5">
        <f t="shared" si="80"/>
        <v>18</v>
      </c>
      <c r="C339" s="5">
        <f t="shared" si="81"/>
        <v>5.2523938264533445</v>
      </c>
      <c r="D339" s="5">
        <f t="shared" si="82"/>
        <v>4.4439907420601727</v>
      </c>
      <c r="E339" s="5">
        <f t="shared" si="83"/>
        <v>1.1427826217967683</v>
      </c>
      <c r="F339" s="5">
        <f t="shared" si="91"/>
        <v>1.1530935693327178</v>
      </c>
      <c r="G339" s="5">
        <f t="shared" si="84"/>
        <v>0.4925458044927814</v>
      </c>
      <c r="H339" s="5">
        <f t="shared" si="85"/>
        <v>0.50037478610552988</v>
      </c>
      <c r="J339" s="5">
        <f t="shared" si="92"/>
        <v>1.0421946617956911E-2</v>
      </c>
      <c r="K339" s="5">
        <f t="shared" si="93"/>
        <v>0.74583192930972908</v>
      </c>
      <c r="L339" s="5">
        <f t="shared" si="94"/>
        <v>0.65242287101673857</v>
      </c>
      <c r="M339" s="5">
        <f t="shared" si="99"/>
        <v>0.65271999483116749</v>
      </c>
      <c r="N339" s="5">
        <f t="shared" si="99"/>
        <v>0.65271878324747779</v>
      </c>
      <c r="O339" s="5">
        <f t="shared" si="99"/>
        <v>0.6527187832271879</v>
      </c>
      <c r="P339" s="5">
        <f t="shared" si="99"/>
        <v>0.6527187832271879</v>
      </c>
      <c r="Q339" s="4">
        <f t="shared" si="95"/>
        <v>2.9914540204503529E-3</v>
      </c>
      <c r="R339" s="5">
        <f t="shared" si="86"/>
        <v>4.4439907420601727</v>
      </c>
      <c r="T339" s="4">
        <f t="shared" si="76"/>
        <v>1.0400000000000023E-3</v>
      </c>
      <c r="U339" s="5">
        <f t="shared" si="87"/>
        <v>-0.80840308439317177</v>
      </c>
      <c r="V339" s="5">
        <f t="shared" si="88"/>
        <v>-0.79965849761858077</v>
      </c>
      <c r="W339" s="5">
        <f t="shared" si="77"/>
        <v>-8.7445867745910011E-3</v>
      </c>
      <c r="AC339" s="4">
        <f t="shared" si="96"/>
        <v>1.0400000000000023E-3</v>
      </c>
      <c r="AD339" s="5">
        <f t="shared" si="97"/>
        <v>7.8289816127484757E-3</v>
      </c>
      <c r="AE339" s="5">
        <f t="shared" si="89"/>
        <v>7.7442946411238238E-3</v>
      </c>
      <c r="AF339" s="5">
        <f t="shared" si="98"/>
        <v>8.4686971624651879E-5</v>
      </c>
    </row>
    <row r="340" spans="1:32" x14ac:dyDescent="0.25">
      <c r="A340" s="4">
        <f t="shared" si="90"/>
        <v>1.0450000000000023E-3</v>
      </c>
      <c r="B340" s="5">
        <f t="shared" si="80"/>
        <v>18</v>
      </c>
      <c r="C340" s="5">
        <f t="shared" si="81"/>
        <v>5.2523938264533445</v>
      </c>
      <c r="D340" s="5">
        <f t="shared" si="82"/>
        <v>4.344346902661588</v>
      </c>
      <c r="E340" s="5">
        <f t="shared" si="83"/>
        <v>1.1427826217967683</v>
      </c>
      <c r="F340" s="5">
        <f t="shared" si="91"/>
        <v>1.1543497328803429</v>
      </c>
      <c r="G340" s="5">
        <f t="shared" si="84"/>
        <v>0.4925458044927814</v>
      </c>
      <c r="H340" s="5">
        <f t="shared" si="85"/>
        <v>0.50133978710754956</v>
      </c>
      <c r="J340" s="5">
        <f t="shared" si="92"/>
        <v>1.1691791922757778E-2</v>
      </c>
      <c r="K340" s="5">
        <f t="shared" si="93"/>
        <v>0.74710177461452998</v>
      </c>
      <c r="L340" s="5">
        <f t="shared" si="94"/>
        <v>0.6527187832271879</v>
      </c>
      <c r="M340" s="5">
        <f t="shared" si="99"/>
        <v>0.6530111216121568</v>
      </c>
      <c r="N340" s="5">
        <f t="shared" si="99"/>
        <v>0.65300994579194893</v>
      </c>
      <c r="O340" s="5">
        <f t="shared" si="99"/>
        <v>0.65300994577279325</v>
      </c>
      <c r="P340" s="5">
        <f t="shared" si="99"/>
        <v>0.65300994577279325</v>
      </c>
      <c r="Q340" s="4">
        <f t="shared" si="95"/>
        <v>3.0228962452909336E-3</v>
      </c>
      <c r="R340" s="5">
        <f t="shared" si="86"/>
        <v>4.344346902661588</v>
      </c>
      <c r="T340" s="4">
        <f t="shared" si="76"/>
        <v>1.0450000000000023E-3</v>
      </c>
      <c r="U340" s="5">
        <f t="shared" si="87"/>
        <v>-0.90804692379175656</v>
      </c>
      <c r="V340" s="5">
        <f t="shared" si="88"/>
        <v>-0.8970915996933384</v>
      </c>
      <c r="W340" s="5">
        <f t="shared" si="77"/>
        <v>-1.0955324098418151E-2</v>
      </c>
      <c r="AC340" s="4">
        <f t="shared" si="96"/>
        <v>1.0450000000000023E-3</v>
      </c>
      <c r="AD340" s="5">
        <f t="shared" si="97"/>
        <v>8.7939826147681588E-3</v>
      </c>
      <c r="AE340" s="5">
        <f t="shared" si="89"/>
        <v>8.6878857522202507E-3</v>
      </c>
      <c r="AF340" s="5">
        <f t="shared" si="98"/>
        <v>1.0609686254790807E-4</v>
      </c>
    </row>
    <row r="341" spans="1:32" x14ac:dyDescent="0.25">
      <c r="A341" s="4">
        <f t="shared" si="90"/>
        <v>1.0500000000000023E-3</v>
      </c>
      <c r="B341" s="5">
        <f t="shared" si="80"/>
        <v>18</v>
      </c>
      <c r="C341" s="5">
        <f t="shared" si="81"/>
        <v>5.2523938264533445</v>
      </c>
      <c r="D341" s="5">
        <f t="shared" si="82"/>
        <v>4.2453744274419574</v>
      </c>
      <c r="E341" s="5">
        <f t="shared" si="83"/>
        <v>1.1427826217967683</v>
      </c>
      <c r="F341" s="5">
        <f t="shared" si="91"/>
        <v>1.1555944502236426</v>
      </c>
      <c r="G341" s="5">
        <f t="shared" si="84"/>
        <v>0.4925458044927814</v>
      </c>
      <c r="H341" s="5">
        <f t="shared" si="85"/>
        <v>0.50229828628156548</v>
      </c>
      <c r="J341" s="5">
        <f t="shared" si="92"/>
        <v>1.2950098840497996E-2</v>
      </c>
      <c r="K341" s="5">
        <f t="shared" si="93"/>
        <v>0.74836008153227018</v>
      </c>
      <c r="L341" s="5">
        <f t="shared" si="94"/>
        <v>0.65300994577279325</v>
      </c>
      <c r="M341" s="5">
        <f t="shared" si="99"/>
        <v>0.65329730284529486</v>
      </c>
      <c r="N341" s="5">
        <f t="shared" si="99"/>
        <v>0.65329616396009005</v>
      </c>
      <c r="O341" s="5">
        <f t="shared" si="99"/>
        <v>0.65329616394207701</v>
      </c>
      <c r="P341" s="5">
        <f t="shared" si="99"/>
        <v>0.65329616394207701</v>
      </c>
      <c r="Q341" s="4">
        <f t="shared" si="95"/>
        <v>3.0541266237836414E-3</v>
      </c>
      <c r="R341" s="5">
        <f t="shared" si="86"/>
        <v>4.2453744274419574</v>
      </c>
      <c r="T341" s="4">
        <f t="shared" si="76"/>
        <v>1.0500000000000023E-3</v>
      </c>
      <c r="U341" s="5">
        <f t="shared" si="87"/>
        <v>-1.0070193990113872</v>
      </c>
      <c r="V341" s="5">
        <f t="shared" si="88"/>
        <v>-0.99363938066637736</v>
      </c>
      <c r="W341" s="5">
        <f t="shared" si="77"/>
        <v>-1.3380018345009792E-2</v>
      </c>
      <c r="AC341" s="4">
        <f t="shared" si="96"/>
        <v>1.0500000000000023E-3</v>
      </c>
      <c r="AD341" s="5">
        <f t="shared" si="97"/>
        <v>9.7524817887840731E-3</v>
      </c>
      <c r="AE341" s="5">
        <f t="shared" si="89"/>
        <v>9.6229029689803691E-3</v>
      </c>
      <c r="AF341" s="5">
        <f t="shared" si="98"/>
        <v>1.2957881980370407E-4</v>
      </c>
    </row>
    <row r="342" spans="1:32" x14ac:dyDescent="0.25">
      <c r="A342" s="4">
        <f t="shared" si="90"/>
        <v>1.0550000000000023E-3</v>
      </c>
      <c r="B342" s="5">
        <f t="shared" si="80"/>
        <v>18</v>
      </c>
      <c r="C342" s="5">
        <f t="shared" si="81"/>
        <v>5.2523938264533445</v>
      </c>
      <c r="D342" s="5">
        <f t="shared" si="82"/>
        <v>4.147180827392507</v>
      </c>
      <c r="E342" s="5">
        <f t="shared" si="83"/>
        <v>1.1427826217967683</v>
      </c>
      <c r="F342" s="5">
        <f t="shared" si="91"/>
        <v>1.156826494327575</v>
      </c>
      <c r="G342" s="5">
        <f t="shared" si="84"/>
        <v>0.4925458044927814</v>
      </c>
      <c r="H342" s="5">
        <f t="shared" si="85"/>
        <v>0.50324924243712466</v>
      </c>
      <c r="J342" s="5">
        <f t="shared" si="92"/>
        <v>1.4195625574167019E-2</v>
      </c>
      <c r="K342" s="5">
        <f t="shared" si="93"/>
        <v>0.74960560826593914</v>
      </c>
      <c r="L342" s="5">
        <f t="shared" si="94"/>
        <v>0.65329616394207701</v>
      </c>
      <c r="M342" s="5">
        <f t="shared" si="99"/>
        <v>0.65357835283516508</v>
      </c>
      <c r="N342" s="5">
        <f t="shared" si="99"/>
        <v>0.6535772519073213</v>
      </c>
      <c r="O342" s="5">
        <f t="shared" si="99"/>
        <v>0.65357725189045046</v>
      </c>
      <c r="P342" s="5">
        <f t="shared" si="99"/>
        <v>0.65357725189045046</v>
      </c>
      <c r="Q342" s="4">
        <f t="shared" si="95"/>
        <v>3.0851112312545643E-3</v>
      </c>
      <c r="R342" s="5">
        <f t="shared" si="86"/>
        <v>4.147180827392507</v>
      </c>
      <c r="T342" s="4">
        <f t="shared" si="76"/>
        <v>1.0550000000000023E-3</v>
      </c>
      <c r="U342" s="5">
        <f t="shared" si="87"/>
        <v>-1.1052129990608375</v>
      </c>
      <c r="V342" s="5">
        <f t="shared" si="88"/>
        <v>-1.0892065595342348</v>
      </c>
      <c r="W342" s="5">
        <f t="shared" si="77"/>
        <v>-1.6006439526602634E-2</v>
      </c>
      <c r="AC342" s="4">
        <f t="shared" si="96"/>
        <v>1.0550000000000023E-3</v>
      </c>
      <c r="AD342" s="5">
        <f t="shared" si="97"/>
        <v>1.0703437944343253E-2</v>
      </c>
      <c r="AE342" s="5">
        <f t="shared" si="89"/>
        <v>1.0548423542297257E-2</v>
      </c>
      <c r="AF342" s="5">
        <f t="shared" si="98"/>
        <v>1.5501440204599565E-4</v>
      </c>
    </row>
    <row r="343" spans="1:32" x14ac:dyDescent="0.25">
      <c r="A343" s="4">
        <f t="shared" si="90"/>
        <v>1.0600000000000023E-3</v>
      </c>
      <c r="B343" s="5">
        <f t="shared" si="80"/>
        <v>18</v>
      </c>
      <c r="C343" s="5">
        <f t="shared" si="81"/>
        <v>5.2523938264533445</v>
      </c>
      <c r="D343" s="5">
        <f t="shared" si="82"/>
        <v>4.0498732072051045</v>
      </c>
      <c r="E343" s="5">
        <f t="shared" si="83"/>
        <v>1.1427826217967683</v>
      </c>
      <c r="F343" s="5">
        <f t="shared" si="91"/>
        <v>1.1580446507138107</v>
      </c>
      <c r="G343" s="5">
        <f t="shared" si="84"/>
        <v>0.4925458044927814</v>
      </c>
      <c r="H343" s="5">
        <f t="shared" si="85"/>
        <v>0.5041916183185815</v>
      </c>
      <c r="J343" s="5">
        <f t="shared" si="92"/>
        <v>1.542714293925302E-2</v>
      </c>
      <c r="K343" s="5">
        <f t="shared" si="93"/>
        <v>0.75083712563102523</v>
      </c>
      <c r="L343" s="5">
        <f t="shared" si="94"/>
        <v>0.65357725189045046</v>
      </c>
      <c r="M343" s="5">
        <f t="shared" si="99"/>
        <v>0.65385409450615395</v>
      </c>
      <c r="N343" s="5">
        <f t="shared" si="99"/>
        <v>0.6538530324109656</v>
      </c>
      <c r="O343" s="5">
        <f t="shared" si="99"/>
        <v>0.65385303239522907</v>
      </c>
      <c r="P343" s="5">
        <f t="shared" si="99"/>
        <v>0.65385303239522907</v>
      </c>
      <c r="Q343" s="4">
        <f t="shared" si="95"/>
        <v>3.1158162712359677E-3</v>
      </c>
      <c r="R343" s="5">
        <f t="shared" si="86"/>
        <v>4.0498732072051045</v>
      </c>
      <c r="T343" s="4">
        <f t="shared" si="76"/>
        <v>1.0600000000000023E-3</v>
      </c>
      <c r="U343" s="5">
        <f t="shared" si="87"/>
        <v>-1.2025206192482401</v>
      </c>
      <c r="V343" s="5">
        <f t="shared" si="88"/>
        <v>-1.1836988230293362</v>
      </c>
      <c r="W343" s="5">
        <f t="shared" si="77"/>
        <v>-1.8821796218903897E-2</v>
      </c>
      <c r="AC343" s="4">
        <f t="shared" si="96"/>
        <v>1.0600000000000023E-3</v>
      </c>
      <c r="AD343" s="5">
        <f t="shared" si="97"/>
        <v>1.16458138258001E-2</v>
      </c>
      <c r="AE343" s="5">
        <f t="shared" si="89"/>
        <v>1.1463534095104531E-2</v>
      </c>
      <c r="AF343" s="5">
        <f t="shared" si="98"/>
        <v>1.8227973069556876E-4</v>
      </c>
    </row>
    <row r="344" spans="1:32" x14ac:dyDescent="0.25">
      <c r="A344" s="4">
        <f t="shared" si="90"/>
        <v>1.0650000000000024E-3</v>
      </c>
      <c r="B344" s="5">
        <f t="shared" si="80"/>
        <v>18</v>
      </c>
      <c r="C344" s="5">
        <f t="shared" si="81"/>
        <v>5.2523938264533445</v>
      </c>
      <c r="D344" s="5">
        <f t="shared" si="82"/>
        <v>3.9535581162301892</v>
      </c>
      <c r="E344" s="5">
        <f t="shared" si="83"/>
        <v>1.1427826217967683</v>
      </c>
      <c r="F344" s="5">
        <f t="shared" si="91"/>
        <v>1.1592477186533228</v>
      </c>
      <c r="G344" s="5">
        <f t="shared" si="84"/>
        <v>0.4925458044927814</v>
      </c>
      <c r="H344" s="5">
        <f t="shared" si="85"/>
        <v>0.50512438204849586</v>
      </c>
      <c r="J344" s="5">
        <f t="shared" si="92"/>
        <v>1.6643435576799481E-2</v>
      </c>
      <c r="K344" s="5">
        <f t="shared" si="93"/>
        <v>0.75205341826857164</v>
      </c>
      <c r="L344" s="5">
        <f t="shared" si="94"/>
        <v>0.65385303239522907</v>
      </c>
      <c r="M344" s="5">
        <f t="shared" si="99"/>
        <v>0.65412435915119171</v>
      </c>
      <c r="N344" s="5">
        <f t="shared" si="99"/>
        <v>0.65412333661944411</v>
      </c>
      <c r="O344" s="5">
        <f t="shared" si="99"/>
        <v>0.65412333660482669</v>
      </c>
      <c r="P344" s="5">
        <f t="shared" si="99"/>
        <v>0.6541233366048268</v>
      </c>
      <c r="Q344" s="4">
        <f t="shared" si="95"/>
        <v>3.1462081224959389E-3</v>
      </c>
      <c r="R344" s="5">
        <f t="shared" si="86"/>
        <v>3.9535581162301892</v>
      </c>
      <c r="T344" s="4">
        <f t="shared" si="76"/>
        <v>1.0650000000000024E-3</v>
      </c>
      <c r="U344" s="5">
        <f t="shared" si="87"/>
        <v>-1.2988357102231554</v>
      </c>
      <c r="V344" s="5">
        <f t="shared" si="88"/>
        <v>-1.2770229186957958</v>
      </c>
      <c r="W344" s="5">
        <f t="shared" si="77"/>
        <v>-2.1812791527359598E-2</v>
      </c>
      <c r="AC344" s="4">
        <f t="shared" si="96"/>
        <v>1.0650000000000024E-3</v>
      </c>
      <c r="AD344" s="5">
        <f t="shared" si="97"/>
        <v>1.2578577555714454E-2</v>
      </c>
      <c r="AE344" s="5">
        <f t="shared" si="89"/>
        <v>1.2367331523769155E-2</v>
      </c>
      <c r="AF344" s="5">
        <f t="shared" si="98"/>
        <v>2.1124603194529884E-4</v>
      </c>
    </row>
    <row r="345" spans="1:32" x14ac:dyDescent="0.25">
      <c r="A345" s="4">
        <f t="shared" si="90"/>
        <v>1.0700000000000024E-3</v>
      </c>
      <c r="B345" s="5">
        <f t="shared" si="80"/>
        <v>18</v>
      </c>
      <c r="C345" s="5">
        <f t="shared" si="81"/>
        <v>5.2523938264533445</v>
      </c>
      <c r="D345" s="5">
        <f t="shared" si="82"/>
        <v>3.8583414003999899</v>
      </c>
      <c r="E345" s="5">
        <f t="shared" si="83"/>
        <v>1.1427826217967683</v>
      </c>
      <c r="F345" s="5">
        <f t="shared" si="91"/>
        <v>1.1604345123454665</v>
      </c>
      <c r="G345" s="5">
        <f t="shared" si="84"/>
        <v>0.4925458044927814</v>
      </c>
      <c r="H345" s="5">
        <f t="shared" si="85"/>
        <v>0.50604650856168265</v>
      </c>
      <c r="J345" s="5">
        <f t="shared" si="92"/>
        <v>1.7843303152817975E-2</v>
      </c>
      <c r="K345" s="5">
        <f t="shared" si="93"/>
        <v>0.75325328584459017</v>
      </c>
      <c r="L345" s="5">
        <f t="shared" si="94"/>
        <v>0.6541233366048268</v>
      </c>
      <c r="M345" s="5">
        <f t="shared" si="99"/>
        <v>0.65438898617637942</v>
      </c>
      <c r="N345" s="5">
        <f t="shared" si="99"/>
        <v>0.654388003797304</v>
      </c>
      <c r="O345" s="5">
        <f t="shared" si="99"/>
        <v>0.65438800378378381</v>
      </c>
      <c r="P345" s="5">
        <f t="shared" si="99"/>
        <v>0.6543880037837837</v>
      </c>
      <c r="Q345" s="4">
        <f t="shared" si="95"/>
        <v>3.1762533857634372E-3</v>
      </c>
      <c r="R345" s="5">
        <f t="shared" si="86"/>
        <v>3.8583414003999899</v>
      </c>
      <c r="T345" s="4">
        <f t="shared" si="76"/>
        <v>1.0700000000000024E-3</v>
      </c>
      <c r="U345" s="5">
        <f t="shared" si="87"/>
        <v>-1.3940524260533547</v>
      </c>
      <c r="V345" s="5">
        <f t="shared" si="88"/>
        <v>-1.3690867469183479</v>
      </c>
      <c r="W345" s="5">
        <f t="shared" si="77"/>
        <v>-2.4965679135006802E-2</v>
      </c>
      <c r="AC345" s="4">
        <f t="shared" si="96"/>
        <v>1.0700000000000024E-3</v>
      </c>
      <c r="AD345" s="5">
        <f t="shared" si="97"/>
        <v>1.3500704068901248E-2</v>
      </c>
      <c r="AE345" s="5">
        <f t="shared" si="89"/>
        <v>1.3258923889345849E-2</v>
      </c>
      <c r="AF345" s="5">
        <f t="shared" si="98"/>
        <v>2.4178017955539879E-4</v>
      </c>
    </row>
    <row r="346" spans="1:32" x14ac:dyDescent="0.25">
      <c r="A346" s="4">
        <f t="shared" si="90"/>
        <v>1.0750000000000024E-3</v>
      </c>
      <c r="B346" s="5">
        <f t="shared" si="80"/>
        <v>18</v>
      </c>
      <c r="C346" s="5">
        <f t="shared" si="81"/>
        <v>5.2523938264533445</v>
      </c>
      <c r="D346" s="5">
        <f t="shared" si="82"/>
        <v>3.7643280553915321</v>
      </c>
      <c r="E346" s="5">
        <f t="shared" si="83"/>
        <v>1.1427826217967683</v>
      </c>
      <c r="F346" s="5">
        <f t="shared" si="91"/>
        <v>1.1616038620824076</v>
      </c>
      <c r="G346" s="5">
        <f t="shared" si="84"/>
        <v>0.4925458044927814</v>
      </c>
      <c r="H346" s="5">
        <f t="shared" si="85"/>
        <v>0.50695698102725562</v>
      </c>
      <c r="J346" s="5">
        <f t="shared" si="92"/>
        <v>1.9025561542872729E-2</v>
      </c>
      <c r="K346" s="5">
        <f t="shared" si="93"/>
        <v>0.75443554423464487</v>
      </c>
      <c r="L346" s="5">
        <f t="shared" si="94"/>
        <v>0.6543880037837837</v>
      </c>
      <c r="M346" s="5">
        <f t="shared" si="99"/>
        <v>0.65464782284302558</v>
      </c>
      <c r="N346" s="5">
        <f t="shared" si="99"/>
        <v>0.65464688106760316</v>
      </c>
      <c r="O346" s="5">
        <f t="shared" si="99"/>
        <v>0.65464688105515212</v>
      </c>
      <c r="P346" s="5">
        <f t="shared" si="99"/>
        <v>0.65464688105515212</v>
      </c>
      <c r="Q346" s="4">
        <f t="shared" si="95"/>
        <v>3.205918930062134E-3</v>
      </c>
      <c r="R346" s="5">
        <f t="shared" si="86"/>
        <v>3.7643280553915321</v>
      </c>
      <c r="T346" s="4">
        <f t="shared" ref="T346:T409" si="100">A346</f>
        <v>1.0750000000000024E-3</v>
      </c>
      <c r="U346" s="5">
        <f t="shared" si="87"/>
        <v>-1.4880657710618124</v>
      </c>
      <c r="V346" s="5">
        <f t="shared" si="88"/>
        <v>-1.459799451813538</v>
      </c>
      <c r="W346" s="5">
        <f t="shared" ref="W346:W409" si="101">U346-V346</f>
        <v>-2.8266319248274385E-2</v>
      </c>
      <c r="AC346" s="4">
        <f t="shared" si="96"/>
        <v>1.0750000000000024E-3</v>
      </c>
      <c r="AD346" s="5">
        <f t="shared" si="97"/>
        <v>1.4411176534474213E-2</v>
      </c>
      <c r="AE346" s="5">
        <f t="shared" si="89"/>
        <v>1.4137431297813041E-2</v>
      </c>
      <c r="AF346" s="5">
        <f t="shared" si="98"/>
        <v>2.7374523666117215E-4</v>
      </c>
    </row>
    <row r="347" spans="1:32" x14ac:dyDescent="0.25">
      <c r="A347" s="4">
        <f t="shared" si="90"/>
        <v>1.0800000000000024E-3</v>
      </c>
      <c r="B347" s="5">
        <f t="shared" si="80"/>
        <v>18</v>
      </c>
      <c r="C347" s="5">
        <f t="shared" si="81"/>
        <v>5.2523938264533445</v>
      </c>
      <c r="D347" s="5">
        <f t="shared" si="82"/>
        <v>3.6716220812924742</v>
      </c>
      <c r="E347" s="5">
        <f t="shared" si="83"/>
        <v>1.1427826217967683</v>
      </c>
      <c r="F347" s="5">
        <f t="shared" si="91"/>
        <v>1.1627546153977493</v>
      </c>
      <c r="G347" s="5">
        <f t="shared" si="84"/>
        <v>0.4925458044927814</v>
      </c>
      <c r="H347" s="5">
        <f t="shared" si="85"/>
        <v>0.50785479225611585</v>
      </c>
      <c r="J347" s="5">
        <f t="shared" si="92"/>
        <v>2.0189044000668586E-2</v>
      </c>
      <c r="K347" s="5">
        <f t="shared" si="93"/>
        <v>0.75559902669244072</v>
      </c>
      <c r="L347" s="5">
        <f t="shared" si="94"/>
        <v>0.65464688105515212</v>
      </c>
      <c r="M347" s="5">
        <f t="shared" si="99"/>
        <v>0.65490072400848465</v>
      </c>
      <c r="N347" s="5">
        <f t="shared" si="99"/>
        <v>0.65489982315304851</v>
      </c>
      <c r="O347" s="5">
        <f t="shared" si="99"/>
        <v>0.65489982314163342</v>
      </c>
      <c r="P347" s="5">
        <f t="shared" si="99"/>
        <v>0.65489982314163331</v>
      </c>
      <c r="Q347" s="4">
        <f t="shared" si="95"/>
        <v>3.235171938570044E-3</v>
      </c>
      <c r="R347" s="5">
        <f t="shared" si="86"/>
        <v>3.6716220812924742</v>
      </c>
      <c r="T347" s="4">
        <f t="shared" si="100"/>
        <v>1.0800000000000024E-3</v>
      </c>
      <c r="U347" s="5">
        <f t="shared" si="87"/>
        <v>-1.5807717451608703</v>
      </c>
      <c r="V347" s="5">
        <f t="shared" si="88"/>
        <v>-1.5490715108935142</v>
      </c>
      <c r="W347" s="5">
        <f t="shared" si="101"/>
        <v>-3.170023426735602E-2</v>
      </c>
      <c r="AC347" s="4">
        <f t="shared" si="96"/>
        <v>1.0800000000000024E-3</v>
      </c>
      <c r="AD347" s="5">
        <f t="shared" si="97"/>
        <v>1.5308987763334447E-2</v>
      </c>
      <c r="AE347" s="5">
        <f t="shared" si="89"/>
        <v>1.500198676842208E-2</v>
      </c>
      <c r="AF347" s="5">
        <f t="shared" si="98"/>
        <v>3.0700099491236775E-4</v>
      </c>
    </row>
    <row r="348" spans="1:32" x14ac:dyDescent="0.25">
      <c r="A348" s="4">
        <f t="shared" si="90"/>
        <v>1.0850000000000024E-3</v>
      </c>
      <c r="B348" s="5">
        <f t="shared" si="80"/>
        <v>18</v>
      </c>
      <c r="C348" s="5">
        <f t="shared" si="81"/>
        <v>5.2523938264533445</v>
      </c>
      <c r="D348" s="5">
        <f t="shared" si="82"/>
        <v>3.5803263390147073</v>
      </c>
      <c r="E348" s="5">
        <f t="shared" si="83"/>
        <v>1.1427826217967683</v>
      </c>
      <c r="F348" s="5">
        <f t="shared" si="91"/>
        <v>1.1638856381982574</v>
      </c>
      <c r="G348" s="5">
        <f t="shared" si="84"/>
        <v>0.4925458044927814</v>
      </c>
      <c r="H348" s="5">
        <f t="shared" si="85"/>
        <v>0.50873894609151515</v>
      </c>
      <c r="J348" s="5">
        <f t="shared" si="92"/>
        <v>2.1332602309488566E-2</v>
      </c>
      <c r="K348" s="5">
        <f t="shared" si="93"/>
        <v>0.75674258500126068</v>
      </c>
      <c r="L348" s="5">
        <f t="shared" si="94"/>
        <v>0.65489982314163331</v>
      </c>
      <c r="M348" s="5">
        <f t="shared" si="99"/>
        <v>0.65514755186706819</v>
      </c>
      <c r="N348" s="5">
        <f t="shared" si="99"/>
        <v>0.65514669211715915</v>
      </c>
      <c r="O348" s="5">
        <f t="shared" si="99"/>
        <v>0.65514669210674215</v>
      </c>
      <c r="P348" s="5">
        <f t="shared" si="99"/>
        <v>0.65514669210674215</v>
      </c>
      <c r="Q348" s="4">
        <f t="shared" si="95"/>
        <v>3.2639799539276493E-3</v>
      </c>
      <c r="R348" s="5">
        <f t="shared" si="86"/>
        <v>3.5803263390147073</v>
      </c>
      <c r="T348" s="4">
        <f t="shared" si="100"/>
        <v>1.0850000000000024E-3</v>
      </c>
      <c r="U348" s="5">
        <f t="shared" si="87"/>
        <v>-1.6720674874386372</v>
      </c>
      <c r="V348" s="5">
        <f t="shared" si="88"/>
        <v>-1.6368148234139057</v>
      </c>
      <c r="W348" s="5">
        <f t="shared" si="101"/>
        <v>-3.5252664024731484E-2</v>
      </c>
      <c r="AC348" s="4">
        <f t="shared" si="96"/>
        <v>1.0850000000000024E-3</v>
      </c>
      <c r="AD348" s="5">
        <f t="shared" si="97"/>
        <v>1.6193141598733751E-2</v>
      </c>
      <c r="AE348" s="5">
        <f t="shared" si="89"/>
        <v>1.5851737089302473E-2</v>
      </c>
      <c r="AF348" s="5">
        <f t="shared" si="98"/>
        <v>3.4140450943127842E-4</v>
      </c>
    </row>
    <row r="349" spans="1:32" x14ac:dyDescent="0.25">
      <c r="A349" s="4">
        <f t="shared" si="90"/>
        <v>1.0900000000000024E-3</v>
      </c>
      <c r="B349" s="5">
        <f t="shared" si="80"/>
        <v>18</v>
      </c>
      <c r="C349" s="5">
        <f t="shared" si="81"/>
        <v>5.2523938264533445</v>
      </c>
      <c r="D349" s="5">
        <f t="shared" si="82"/>
        <v>3.4905424086908212</v>
      </c>
      <c r="E349" s="5">
        <f t="shared" si="83"/>
        <v>1.1427826217967683</v>
      </c>
      <c r="F349" s="5">
        <f t="shared" si="91"/>
        <v>1.1649958158775668</v>
      </c>
      <c r="G349" s="5">
        <f t="shared" si="84"/>
        <v>0.4925458044927814</v>
      </c>
      <c r="H349" s="5">
        <f t="shared" si="85"/>
        <v>0.5096084587804155</v>
      </c>
      <c r="J349" s="5">
        <f t="shared" si="92"/>
        <v>2.2455107915345374E-2</v>
      </c>
      <c r="K349" s="5">
        <f t="shared" si="93"/>
        <v>0.75786509060711749</v>
      </c>
      <c r="L349" s="5">
        <f t="shared" si="94"/>
        <v>0.65514669210674215</v>
      </c>
      <c r="M349" s="5">
        <f t="shared" si="99"/>
        <v>0.65538817569218</v>
      </c>
      <c r="N349" s="5">
        <f t="shared" si="99"/>
        <v>0.65538735710661222</v>
      </c>
      <c r="O349" s="5">
        <f t="shared" si="99"/>
        <v>0.65538735709715135</v>
      </c>
      <c r="P349" s="5">
        <f t="shared" si="99"/>
        <v>0.65538735709715135</v>
      </c>
      <c r="Q349" s="4">
        <f t="shared" si="95"/>
        <v>3.292310922920347E-3</v>
      </c>
      <c r="R349" s="5">
        <f t="shared" si="86"/>
        <v>3.4905424086908212</v>
      </c>
      <c r="T349" s="4">
        <f t="shared" si="100"/>
        <v>1.0900000000000024E-3</v>
      </c>
      <c r="U349" s="5">
        <f t="shared" si="87"/>
        <v>-1.7618514177625233</v>
      </c>
      <c r="V349" s="5">
        <f t="shared" si="88"/>
        <v>-1.7229427973186362</v>
      </c>
      <c r="W349" s="5">
        <f t="shared" si="101"/>
        <v>-3.8908620443887099E-2</v>
      </c>
      <c r="AC349" s="4">
        <f t="shared" si="96"/>
        <v>1.0900000000000024E-3</v>
      </c>
      <c r="AD349" s="5">
        <f t="shared" si="97"/>
        <v>1.7062654287634094E-2</v>
      </c>
      <c r="AE349" s="5">
        <f t="shared" si="89"/>
        <v>1.6685843659479133E-2</v>
      </c>
      <c r="AF349" s="5">
        <f t="shared" si="98"/>
        <v>3.7681062815496033E-4</v>
      </c>
    </row>
    <row r="350" spans="1:32" x14ac:dyDescent="0.25">
      <c r="A350" s="4">
        <f t="shared" si="90"/>
        <v>1.0950000000000024E-3</v>
      </c>
      <c r="B350" s="5">
        <f t="shared" si="80"/>
        <v>18</v>
      </c>
      <c r="C350" s="5">
        <f t="shared" si="81"/>
        <v>5.2523938264533445</v>
      </c>
      <c r="D350" s="5">
        <f t="shared" si="82"/>
        <v>3.4023704502720751</v>
      </c>
      <c r="E350" s="5">
        <f t="shared" si="83"/>
        <v>1.1427826217967683</v>
      </c>
      <c r="F350" s="5">
        <f t="shared" si="91"/>
        <v>1.1660840544107896</v>
      </c>
      <c r="G350" s="5">
        <f t="shared" si="84"/>
        <v>0.4925458044927814</v>
      </c>
      <c r="H350" s="5">
        <f t="shared" si="85"/>
        <v>0.51046236032352821</v>
      </c>
      <c r="J350" s="5">
        <f t="shared" si="92"/>
        <v>2.35554530407278E-2</v>
      </c>
      <c r="K350" s="5">
        <f t="shared" si="93"/>
        <v>0.75896543573249997</v>
      </c>
      <c r="L350" s="5">
        <f t="shared" si="94"/>
        <v>0.65538735709715135</v>
      </c>
      <c r="M350" s="5">
        <f t="shared" si="99"/>
        <v>0.65562247158071496</v>
      </c>
      <c r="N350" s="5">
        <f t="shared" si="99"/>
        <v>0.65562169409581139</v>
      </c>
      <c r="O350" s="5">
        <f t="shared" si="99"/>
        <v>0.65562169408726134</v>
      </c>
      <c r="P350" s="5">
        <f t="shared" si="99"/>
        <v>0.65562169408726134</v>
      </c>
      <c r="Q350" s="4">
        <f t="shared" si="95"/>
        <v>3.320133240466211E-3</v>
      </c>
      <c r="R350" s="5">
        <f t="shared" si="86"/>
        <v>3.4023704502720751</v>
      </c>
      <c r="T350" s="4">
        <f t="shared" si="100"/>
        <v>1.0950000000000024E-3</v>
      </c>
      <c r="U350" s="5">
        <f t="shared" si="87"/>
        <v>-1.8500233761812694</v>
      </c>
      <c r="V350" s="5">
        <f t="shared" si="88"/>
        <v>-1.8073704346958208</v>
      </c>
      <c r="W350" s="5">
        <f t="shared" si="101"/>
        <v>-4.2652941485448626E-2</v>
      </c>
      <c r="AC350" s="4">
        <f t="shared" si="96"/>
        <v>1.0950000000000024E-3</v>
      </c>
      <c r="AD350" s="5">
        <f t="shared" si="97"/>
        <v>1.7916555830746805E-2</v>
      </c>
      <c r="AE350" s="5">
        <f t="shared" si="89"/>
        <v>1.7503483316470236E-2</v>
      </c>
      <c r="AF350" s="5">
        <f t="shared" si="98"/>
        <v>4.1307251427656969E-4</v>
      </c>
    </row>
    <row r="351" spans="1:32" x14ac:dyDescent="0.25">
      <c r="A351" s="4">
        <f t="shared" si="90"/>
        <v>1.1000000000000025E-3</v>
      </c>
      <c r="B351" s="5">
        <f t="shared" si="80"/>
        <v>18</v>
      </c>
      <c r="C351" s="5">
        <f t="shared" si="81"/>
        <v>5.2523938264533445</v>
      </c>
      <c r="D351" s="5">
        <f t="shared" si="82"/>
        <v>3.3159090665361077</v>
      </c>
      <c r="E351" s="5">
        <f t="shared" si="83"/>
        <v>1.1427826217967683</v>
      </c>
      <c r="F351" s="5">
        <f t="shared" si="91"/>
        <v>1.1671492814289459</v>
      </c>
      <c r="G351" s="5">
        <f t="shared" si="84"/>
        <v>0.4925458044927814</v>
      </c>
      <c r="H351" s="5">
        <f t="shared" si="85"/>
        <v>0.5112996958020164</v>
      </c>
      <c r="J351" s="5">
        <f t="shared" si="92"/>
        <v>2.4632551777843306E-2</v>
      </c>
      <c r="K351" s="5">
        <f t="shared" si="93"/>
        <v>0.76004253446961545</v>
      </c>
      <c r="L351" s="5">
        <f t="shared" si="94"/>
        <v>0.65562169408726134</v>
      </c>
      <c r="M351" s="5">
        <f t="shared" ref="M351:P370" si="102">L351-($B$65*(EXP(L351/$B$64)-1)-$K351/$B$122+L351/$B$122)/($B$66*EXP(L351/$B$64)+$B$123)</f>
        <v>0.65585032220065653</v>
      </c>
      <c r="N351" s="5">
        <f t="shared" si="102"/>
        <v>0.65584958563461648</v>
      </c>
      <c r="O351" s="5">
        <f t="shared" si="102"/>
        <v>0.65584958562692941</v>
      </c>
      <c r="P351" s="5">
        <f t="shared" si="102"/>
        <v>0.65584958562692952</v>
      </c>
      <c r="Q351" s="4">
        <f t="shared" si="95"/>
        <v>3.3474157928433789E-3</v>
      </c>
      <c r="R351" s="5">
        <f t="shared" si="86"/>
        <v>3.3159090665361077</v>
      </c>
      <c r="T351" s="4">
        <f t="shared" si="100"/>
        <v>1.1000000000000025E-3</v>
      </c>
      <c r="U351" s="5">
        <f t="shared" si="87"/>
        <v>-1.9364847599172368</v>
      </c>
      <c r="V351" s="5">
        <f t="shared" si="88"/>
        <v>-1.890014415660435</v>
      </c>
      <c r="W351" s="5">
        <f t="shared" si="101"/>
        <v>-4.6470344256801743E-2</v>
      </c>
      <c r="AC351" s="4">
        <f t="shared" si="96"/>
        <v>1.1000000000000025E-3</v>
      </c>
      <c r="AD351" s="5">
        <f t="shared" si="97"/>
        <v>1.8753891309234993E-2</v>
      </c>
      <c r="AE351" s="5">
        <f t="shared" si="89"/>
        <v>1.8303849148649104E-2</v>
      </c>
      <c r="AF351" s="5">
        <f t="shared" si="98"/>
        <v>4.5004216058588953E-4</v>
      </c>
    </row>
    <row r="352" spans="1:32" x14ac:dyDescent="0.25">
      <c r="A352" s="4">
        <f t="shared" si="90"/>
        <v>1.1050000000000025E-3</v>
      </c>
      <c r="B352" s="5">
        <f t="shared" si="80"/>
        <v>18</v>
      </c>
      <c r="C352" s="5">
        <f t="shared" si="81"/>
        <v>5.2523938264533445</v>
      </c>
      <c r="D352" s="5">
        <f t="shared" si="82"/>
        <v>3.2312551686989757</v>
      </c>
      <c r="E352" s="5">
        <f t="shared" si="83"/>
        <v>1.1427826217967683</v>
      </c>
      <c r="F352" s="5">
        <f t="shared" si="91"/>
        <v>1.1681904472721714</v>
      </c>
      <c r="G352" s="5">
        <f t="shared" si="84"/>
        <v>0.4925458044927814</v>
      </c>
      <c r="H352" s="5">
        <f t="shared" si="85"/>
        <v>0.51211952667897531</v>
      </c>
      <c r="J352" s="5">
        <f t="shared" si="92"/>
        <v>2.5685341160278093E-2</v>
      </c>
      <c r="K352" s="5">
        <f t="shared" si="93"/>
        <v>0.76109532385205025</v>
      </c>
      <c r="L352" s="5">
        <f t="shared" si="94"/>
        <v>0.65584958562692952</v>
      </c>
      <c r="M352" s="5">
        <f t="shared" si="102"/>
        <v>0.65607161654270274</v>
      </c>
      <c r="N352" s="5">
        <f t="shared" si="102"/>
        <v>0.65607092060007</v>
      </c>
      <c r="O352" s="5">
        <f t="shared" si="102"/>
        <v>0.65607092059319605</v>
      </c>
      <c r="P352" s="5">
        <f t="shared" si="102"/>
        <v>0.65607092059319605</v>
      </c>
      <c r="Q352" s="4">
        <f t="shared" si="95"/>
        <v>3.3741280000956467E-3</v>
      </c>
      <c r="R352" s="5">
        <f t="shared" si="86"/>
        <v>3.2312551686989757</v>
      </c>
      <c r="T352" s="4">
        <f t="shared" si="100"/>
        <v>1.1050000000000025E-3</v>
      </c>
      <c r="U352" s="5">
        <f t="shared" si="87"/>
        <v>-2.0211386577543689</v>
      </c>
      <c r="V352" s="5">
        <f t="shared" si="88"/>
        <v>-1.9707931805809979</v>
      </c>
      <c r="W352" s="5">
        <f t="shared" si="101"/>
        <v>-5.0345477173370901E-2</v>
      </c>
      <c r="AC352" s="4">
        <f t="shared" si="96"/>
        <v>1.1050000000000025E-3</v>
      </c>
      <c r="AD352" s="5">
        <f t="shared" si="97"/>
        <v>1.9573722186193909E-2</v>
      </c>
      <c r="AE352" s="5">
        <f t="shared" si="89"/>
        <v>1.9086151291568747E-2</v>
      </c>
      <c r="AF352" s="5">
        <f t="shared" si="98"/>
        <v>4.8757089462516182E-4</v>
      </c>
    </row>
    <row r="353" spans="1:32" x14ac:dyDescent="0.25">
      <c r="A353" s="4">
        <f t="shared" si="90"/>
        <v>1.1100000000000025E-3</v>
      </c>
      <c r="B353" s="5">
        <f t="shared" si="80"/>
        <v>18</v>
      </c>
      <c r="C353" s="5">
        <f t="shared" si="81"/>
        <v>5.2523938264533445</v>
      </c>
      <c r="D353" s="5">
        <f t="shared" si="82"/>
        <v>3.1485038448144405</v>
      </c>
      <c r="E353" s="5">
        <f t="shared" si="83"/>
        <v>1.1427826217967683</v>
      </c>
      <c r="F353" s="5">
        <f t="shared" si="91"/>
        <v>1.1692065260206685</v>
      </c>
      <c r="G353" s="5">
        <f t="shared" si="84"/>
        <v>0.4925458044927814</v>
      </c>
      <c r="H353" s="5">
        <f t="shared" si="85"/>
        <v>0.51292093207392009</v>
      </c>
      <c r="J353" s="5">
        <f t="shared" si="92"/>
        <v>2.6712782212016509E-2</v>
      </c>
      <c r="K353" s="5">
        <f t="shared" si="93"/>
        <v>0.76212276490378872</v>
      </c>
      <c r="L353" s="5">
        <f t="shared" si="94"/>
        <v>0.65607092059319605</v>
      </c>
      <c r="M353" s="5">
        <f t="shared" si="102"/>
        <v>0.65628624967666205</v>
      </c>
      <c r="N353" s="5">
        <f t="shared" si="102"/>
        <v>0.65628559395286068</v>
      </c>
      <c r="O353" s="5">
        <f t="shared" si="102"/>
        <v>0.65628559394674846</v>
      </c>
      <c r="P353" s="5">
        <f t="shared" si="102"/>
        <v>0.65628559394674846</v>
      </c>
      <c r="Q353" s="4">
        <f t="shared" si="95"/>
        <v>3.4002398575585595E-3</v>
      </c>
      <c r="R353" s="5">
        <f t="shared" si="86"/>
        <v>3.1485038448144405</v>
      </c>
      <c r="T353" s="4">
        <f t="shared" si="100"/>
        <v>1.1100000000000025E-3</v>
      </c>
      <c r="U353" s="5">
        <f t="shared" si="87"/>
        <v>-2.1038899816389041</v>
      </c>
      <c r="V353" s="5">
        <f t="shared" si="88"/>
        <v>-2.0496270105690719</v>
      </c>
      <c r="W353" s="5">
        <f t="shared" si="101"/>
        <v>-5.4262971069832133E-2</v>
      </c>
      <c r="AC353" s="4">
        <f t="shared" si="96"/>
        <v>1.1100000000000025E-3</v>
      </c>
      <c r="AD353" s="5">
        <f t="shared" si="97"/>
        <v>2.0375127581138686E-2</v>
      </c>
      <c r="AE353" s="5">
        <f t="shared" si="89"/>
        <v>1.9849617707462582E-2</v>
      </c>
      <c r="AF353" s="5">
        <f t="shared" si="98"/>
        <v>5.2550987367610408E-4</v>
      </c>
    </row>
    <row r="354" spans="1:32" x14ac:dyDescent="0.25">
      <c r="A354" s="4">
        <f t="shared" si="90"/>
        <v>1.1150000000000025E-3</v>
      </c>
      <c r="B354" s="5">
        <f t="shared" si="80"/>
        <v>18</v>
      </c>
      <c r="C354" s="5">
        <f t="shared" si="81"/>
        <v>5.2523938264533445</v>
      </c>
      <c r="D354" s="5">
        <f t="shared" si="82"/>
        <v>3.0677482311329722</v>
      </c>
      <c r="E354" s="5">
        <f t="shared" si="83"/>
        <v>1.1427826217967683</v>
      </c>
      <c r="F354" s="5">
        <f t="shared" si="91"/>
        <v>1.1701965165023858</v>
      </c>
      <c r="G354" s="5">
        <f t="shared" si="84"/>
        <v>0.4925458044927814</v>
      </c>
      <c r="H354" s="5">
        <f t="shared" si="85"/>
        <v>0.51370301000860907</v>
      </c>
      <c r="J354" s="5">
        <f t="shared" si="92"/>
        <v>2.7713860972784974E-2</v>
      </c>
      <c r="K354" s="5">
        <f t="shared" si="93"/>
        <v>0.7631238436645571</v>
      </c>
      <c r="L354" s="5">
        <f t="shared" si="94"/>
        <v>0.65628559394674846</v>
      </c>
      <c r="M354" s="5">
        <f t="shared" si="102"/>
        <v>0.65649412251326789</v>
      </c>
      <c r="N354" s="5">
        <f t="shared" si="102"/>
        <v>0.65649350649917948</v>
      </c>
      <c r="O354" s="5">
        <f t="shared" si="102"/>
        <v>0.65649350649377669</v>
      </c>
      <c r="P354" s="5">
        <f t="shared" si="102"/>
        <v>0.65649350649377669</v>
      </c>
      <c r="Q354" s="4">
        <f t="shared" si="95"/>
        <v>3.4257219764515798E-3</v>
      </c>
      <c r="R354" s="5">
        <f t="shared" si="86"/>
        <v>3.0677482311329722</v>
      </c>
      <c r="T354" s="4">
        <f t="shared" si="100"/>
        <v>1.1150000000000025E-3</v>
      </c>
      <c r="U354" s="5">
        <f t="shared" si="87"/>
        <v>-2.1846455953203723</v>
      </c>
      <c r="V354" s="5">
        <f t="shared" si="88"/>
        <v>-2.1264381061521838</v>
      </c>
      <c r="W354" s="5">
        <f t="shared" si="101"/>
        <v>-5.820748916818852E-2</v>
      </c>
      <c r="AC354" s="4">
        <f t="shared" si="96"/>
        <v>1.1150000000000025E-3</v>
      </c>
      <c r="AD354" s="5">
        <f t="shared" si="97"/>
        <v>2.1157205515827671E-2</v>
      </c>
      <c r="AE354" s="5">
        <f t="shared" si="89"/>
        <v>2.0593494947152562E-2</v>
      </c>
      <c r="AF354" s="5">
        <f t="shared" si="98"/>
        <v>5.6371056867510899E-4</v>
      </c>
    </row>
    <row r="355" spans="1:32" x14ac:dyDescent="0.25">
      <c r="A355" s="4">
        <f t="shared" si="90"/>
        <v>1.1200000000000025E-3</v>
      </c>
      <c r="B355" s="5">
        <f t="shared" si="80"/>
        <v>18</v>
      </c>
      <c r="C355" s="5">
        <f t="shared" si="81"/>
        <v>5.2523938264533445</v>
      </c>
      <c r="D355" s="5">
        <f t="shared" si="82"/>
        <v>2.9890793865814675</v>
      </c>
      <c r="E355" s="5">
        <f t="shared" si="83"/>
        <v>1.1427826217967683</v>
      </c>
      <c r="F355" s="5">
        <f t="shared" si="91"/>
        <v>1.1711594432764401</v>
      </c>
      <c r="G355" s="5">
        <f t="shared" si="84"/>
        <v>0.4925458044927814</v>
      </c>
      <c r="H355" s="5">
        <f t="shared" si="85"/>
        <v>0.51446487862264612</v>
      </c>
      <c r="J355" s="5">
        <f t="shared" si="92"/>
        <v>2.8687589498708255E-2</v>
      </c>
      <c r="K355" s="5">
        <f t="shared" si="93"/>
        <v>0.76409757219048036</v>
      </c>
      <c r="L355" s="5">
        <f t="shared" si="94"/>
        <v>0.65649350649377669</v>
      </c>
      <c r="M355" s="5">
        <f t="shared" si="102"/>
        <v>0.6566951415719825</v>
      </c>
      <c r="N355" s="5">
        <f t="shared" si="102"/>
        <v>0.6566945646585397</v>
      </c>
      <c r="O355" s="5">
        <f t="shared" si="102"/>
        <v>0.65669456465379394</v>
      </c>
      <c r="P355" s="5">
        <f t="shared" si="102"/>
        <v>0.65669456465379394</v>
      </c>
      <c r="Q355" s="4">
        <f t="shared" si="95"/>
        <v>3.4505456234855199E-3</v>
      </c>
      <c r="R355" s="5">
        <f t="shared" si="86"/>
        <v>2.9890793865814675</v>
      </c>
      <c r="T355" s="4">
        <f t="shared" si="100"/>
        <v>1.1200000000000025E-3</v>
      </c>
      <c r="U355" s="5">
        <f t="shared" si="87"/>
        <v>-2.263314439871877</v>
      </c>
      <c r="V355" s="5">
        <f t="shared" si="88"/>
        <v>-2.2011506640525056</v>
      </c>
      <c r="W355" s="5">
        <f t="shared" si="101"/>
        <v>-6.2163775819371381E-2</v>
      </c>
      <c r="AC355" s="4">
        <f t="shared" si="96"/>
        <v>1.1200000000000025E-3</v>
      </c>
      <c r="AD355" s="5">
        <f t="shared" si="97"/>
        <v>2.1919074129864713E-2</v>
      </c>
      <c r="AE355" s="5">
        <f t="shared" si="89"/>
        <v>2.1317048893612453E-2</v>
      </c>
      <c r="AF355" s="5">
        <f t="shared" si="98"/>
        <v>6.020252362522599E-4</v>
      </c>
    </row>
    <row r="356" spans="1:32" x14ac:dyDescent="0.25">
      <c r="A356" s="4">
        <f t="shared" si="90"/>
        <v>1.1250000000000025E-3</v>
      </c>
      <c r="B356" s="5">
        <f t="shared" si="80"/>
        <v>18</v>
      </c>
      <c r="C356" s="5">
        <f t="shared" si="81"/>
        <v>5.2523938264533445</v>
      </c>
      <c r="D356" s="5">
        <f t="shared" si="82"/>
        <v>2.9125861705149063</v>
      </c>
      <c r="E356" s="5">
        <f t="shared" si="83"/>
        <v>1.1427826217967683</v>
      </c>
      <c r="F356" s="5">
        <f t="shared" si="91"/>
        <v>1.1720943575913116</v>
      </c>
      <c r="G356" s="5">
        <f t="shared" si="84"/>
        <v>0.4925458044927814</v>
      </c>
      <c r="H356" s="5">
        <f t="shared" si="85"/>
        <v>0.51520567735739442</v>
      </c>
      <c r="J356" s="5">
        <f t="shared" si="92"/>
        <v>2.9633006837290966E-2</v>
      </c>
      <c r="K356" s="5">
        <f t="shared" si="93"/>
        <v>0.76504298952906313</v>
      </c>
      <c r="L356" s="5">
        <f t="shared" si="94"/>
        <v>0.65669456465379394</v>
      </c>
      <c r="M356" s="5">
        <f t="shared" si="102"/>
        <v>0.65688921875528394</v>
      </c>
      <c r="N356" s="5">
        <f t="shared" si="102"/>
        <v>0.65688868023805824</v>
      </c>
      <c r="O356" s="5">
        <f t="shared" si="102"/>
        <v>0.65688868023391733</v>
      </c>
      <c r="P356" s="5">
        <f t="shared" si="102"/>
        <v>0.65688868023391733</v>
      </c>
      <c r="Q356" s="4">
        <f t="shared" si="95"/>
        <v>3.4746827594375304E-3</v>
      </c>
      <c r="R356" s="5">
        <f t="shared" si="86"/>
        <v>2.9125861705149063</v>
      </c>
      <c r="T356" s="4">
        <f t="shared" si="100"/>
        <v>1.1250000000000025E-3</v>
      </c>
      <c r="U356" s="5">
        <f t="shared" si="87"/>
        <v>-2.3398076559384382</v>
      </c>
      <c r="V356" s="5">
        <f t="shared" si="88"/>
        <v>-2.2736909519955475</v>
      </c>
      <c r="W356" s="5">
        <f t="shared" si="101"/>
        <v>-6.6116703942890709E-2</v>
      </c>
      <c r="AC356" s="4">
        <f t="shared" si="96"/>
        <v>1.1250000000000025E-3</v>
      </c>
      <c r="AD356" s="5">
        <f t="shared" si="97"/>
        <v>2.2659872864613018E-2</v>
      </c>
      <c r="AE356" s="5">
        <f t="shared" si="89"/>
        <v>2.2019565486452855E-2</v>
      </c>
      <c r="AF356" s="5">
        <f t="shared" si="98"/>
        <v>6.4030737816016259E-4</v>
      </c>
    </row>
    <row r="357" spans="1:32" x14ac:dyDescent="0.25">
      <c r="A357" s="4">
        <f t="shared" si="90"/>
        <v>1.1300000000000025E-3</v>
      </c>
      <c r="B357" s="5">
        <f t="shared" si="80"/>
        <v>18</v>
      </c>
      <c r="C357" s="5">
        <f t="shared" si="81"/>
        <v>5.2523938264533445</v>
      </c>
      <c r="D357" s="5">
        <f t="shared" si="82"/>
        <v>2.8383551238813265</v>
      </c>
      <c r="E357" s="5">
        <f t="shared" si="83"/>
        <v>1.1427826217967683</v>
      </c>
      <c r="F357" s="5">
        <f t="shared" si="91"/>
        <v>1.1730003383168739</v>
      </c>
      <c r="G357" s="5">
        <f t="shared" si="84"/>
        <v>0.4925458044927814</v>
      </c>
      <c r="H357" s="5">
        <f t="shared" si="85"/>
        <v>0.51592456810683496</v>
      </c>
      <c r="J357" s="5">
        <f t="shared" si="92"/>
        <v>3.0549179975761568E-2</v>
      </c>
      <c r="K357" s="5">
        <f t="shared" si="93"/>
        <v>0.76595916266753372</v>
      </c>
      <c r="L357" s="5">
        <f t="shared" si="94"/>
        <v>0.65688868023391733</v>
      </c>
      <c r="M357" s="5">
        <f t="shared" si="102"/>
        <v>0.65707627112986067</v>
      </c>
      <c r="N357" s="5">
        <f t="shared" si="102"/>
        <v>0.65707577021362673</v>
      </c>
      <c r="O357" s="5">
        <f t="shared" si="102"/>
        <v>0.65707577021003893</v>
      </c>
      <c r="P357" s="5">
        <f t="shared" si="102"/>
        <v>0.65707577021003893</v>
      </c>
      <c r="Q357" s="4">
        <f t="shared" si="95"/>
        <v>3.4981060766490287E-3</v>
      </c>
      <c r="R357" s="5">
        <f t="shared" si="86"/>
        <v>2.8383551238813265</v>
      </c>
      <c r="T357" s="4">
        <f t="shared" si="100"/>
        <v>1.1300000000000025E-3</v>
      </c>
      <c r="U357" s="5">
        <f t="shared" si="87"/>
        <v>-2.414038702572018</v>
      </c>
      <c r="V357" s="5">
        <f t="shared" si="88"/>
        <v>-2.343987381475007</v>
      </c>
      <c r="W357" s="5">
        <f t="shared" si="101"/>
        <v>-7.0051321097011066E-2</v>
      </c>
      <c r="AC357" s="4">
        <f t="shared" si="96"/>
        <v>1.1300000000000025E-3</v>
      </c>
      <c r="AD357" s="5">
        <f t="shared" si="97"/>
        <v>2.3378763614053555E-2</v>
      </c>
      <c r="AE357" s="5">
        <f t="shared" si="89"/>
        <v>2.2700351426612506E-2</v>
      </c>
      <c r="AF357" s="5">
        <f t="shared" si="98"/>
        <v>6.7841218744104856E-4</v>
      </c>
    </row>
    <row r="358" spans="1:32" x14ac:dyDescent="0.25">
      <c r="A358" s="4">
        <f t="shared" si="90"/>
        <v>1.1350000000000025E-3</v>
      </c>
      <c r="B358" s="5">
        <f t="shared" si="80"/>
        <v>18</v>
      </c>
      <c r="C358" s="5">
        <f t="shared" si="81"/>
        <v>5.2523938264533445</v>
      </c>
      <c r="D358" s="5">
        <f t="shared" si="82"/>
        <v>2.7664703539330251</v>
      </c>
      <c r="E358" s="5">
        <f t="shared" si="83"/>
        <v>1.1427826217967683</v>
      </c>
      <c r="F358" s="5">
        <f t="shared" si="91"/>
        <v>1.1738764928493302</v>
      </c>
      <c r="G358" s="5">
        <f t="shared" si="84"/>
        <v>0.4925458044927814</v>
      </c>
      <c r="H358" s="5">
        <f t="shared" si="85"/>
        <v>0.51662073633408057</v>
      </c>
      <c r="J358" s="5">
        <f t="shared" si="92"/>
        <v>3.1435204761843256E-2</v>
      </c>
      <c r="K358" s="5">
        <f t="shared" si="93"/>
        <v>0.76684518745361541</v>
      </c>
      <c r="L358" s="5">
        <f t="shared" si="94"/>
        <v>0.65707577021003893</v>
      </c>
      <c r="M358" s="5">
        <f t="shared" si="102"/>
        <v>0.65725622071507761</v>
      </c>
      <c r="N358" s="5">
        <f t="shared" si="102"/>
        <v>0.65725575651833479</v>
      </c>
      <c r="O358" s="5">
        <f t="shared" si="102"/>
        <v>0.6572557565152497</v>
      </c>
      <c r="P358" s="5">
        <f t="shared" si="102"/>
        <v>0.6572557565152497</v>
      </c>
      <c r="Q358" s="4">
        <f t="shared" si="95"/>
        <v>3.5207890354046296E-3</v>
      </c>
      <c r="R358" s="5">
        <f t="shared" si="86"/>
        <v>2.7664703539330251</v>
      </c>
      <c r="T358" s="4">
        <f t="shared" si="100"/>
        <v>1.1350000000000025E-3</v>
      </c>
      <c r="U358" s="5">
        <f t="shared" si="87"/>
        <v>-2.4859234725203194</v>
      </c>
      <c r="V358" s="5">
        <f t="shared" si="88"/>
        <v>-2.4119705784019749</v>
      </c>
      <c r="W358" s="5">
        <f t="shared" si="101"/>
        <v>-7.3952894118344492E-2</v>
      </c>
      <c r="AC358" s="4">
        <f t="shared" si="96"/>
        <v>1.1350000000000025E-3</v>
      </c>
      <c r="AD358" s="5">
        <f t="shared" si="97"/>
        <v>2.4074931841299163E-2</v>
      </c>
      <c r="AE358" s="5">
        <f t="shared" si="89"/>
        <v>2.3358734860560709E-2</v>
      </c>
      <c r="AF358" s="5">
        <f t="shared" si="98"/>
        <v>7.1619698073845453E-4</v>
      </c>
    </row>
    <row r="359" spans="1:32" x14ac:dyDescent="0.25">
      <c r="A359" s="4">
        <f t="shared" si="90"/>
        <v>1.1400000000000026E-3</v>
      </c>
      <c r="B359" s="5">
        <f t="shared" si="80"/>
        <v>18</v>
      </c>
      <c r="C359" s="5">
        <f t="shared" si="81"/>
        <v>5.2523938264533445</v>
      </c>
      <c r="D359" s="5">
        <f t="shared" si="82"/>
        <v>2.6970134226071387</v>
      </c>
      <c r="E359" s="5">
        <f t="shared" si="83"/>
        <v>1.1427826217967683</v>
      </c>
      <c r="F359" s="5">
        <f t="shared" si="91"/>
        <v>1.1747219579881807</v>
      </c>
      <c r="G359" s="5">
        <f t="shared" si="84"/>
        <v>0.4925458044927814</v>
      </c>
      <c r="H359" s="5">
        <f t="shared" si="85"/>
        <v>0.51729339215235526</v>
      </c>
      <c r="J359" s="5">
        <f t="shared" si="92"/>
        <v>3.2290206796043275E-2</v>
      </c>
      <c r="K359" s="5">
        <f t="shared" si="93"/>
        <v>0.76770018948781549</v>
      </c>
      <c r="L359" s="5">
        <f t="shared" si="94"/>
        <v>0.6572557565152497</v>
      </c>
      <c r="M359" s="5">
        <f t="shared" si="102"/>
        <v>0.65742899427901702</v>
      </c>
      <c r="N359" s="5">
        <f t="shared" si="102"/>
        <v>0.65742856583845688</v>
      </c>
      <c r="O359" s="5">
        <f t="shared" si="102"/>
        <v>0.65742856583582543</v>
      </c>
      <c r="P359" s="5">
        <f t="shared" si="102"/>
        <v>0.65742856583582543</v>
      </c>
      <c r="Q359" s="4">
        <f t="shared" si="95"/>
        <v>3.5427058991532208E-3</v>
      </c>
      <c r="R359" s="5">
        <f t="shared" si="86"/>
        <v>2.6970134226071387</v>
      </c>
      <c r="T359" s="4">
        <f t="shared" si="100"/>
        <v>1.1400000000000026E-3</v>
      </c>
      <c r="U359" s="5">
        <f t="shared" si="87"/>
        <v>-2.5553804038462058</v>
      </c>
      <c r="V359" s="5">
        <f t="shared" si="88"/>
        <v>-2.477573451568797</v>
      </c>
      <c r="W359" s="5">
        <f t="shared" si="101"/>
        <v>-7.7806952277408747E-2</v>
      </c>
      <c r="AC359" s="4">
        <f t="shared" si="96"/>
        <v>1.1400000000000026E-3</v>
      </c>
      <c r="AD359" s="5">
        <f t="shared" si="97"/>
        <v>2.4747587659573855E-2</v>
      </c>
      <c r="AE359" s="5">
        <f t="shared" si="89"/>
        <v>2.3994066043335774E-2</v>
      </c>
      <c r="AF359" s="5">
        <f t="shared" si="98"/>
        <v>7.5352161623808145E-4</v>
      </c>
    </row>
    <row r="360" spans="1:32" x14ac:dyDescent="0.25">
      <c r="A360" s="4">
        <f t="shared" si="90"/>
        <v>1.1450000000000026E-3</v>
      </c>
      <c r="B360" s="5">
        <f t="shared" si="80"/>
        <v>18</v>
      </c>
      <c r="C360" s="5">
        <f t="shared" si="81"/>
        <v>5.2523938264533445</v>
      </c>
      <c r="D360" s="5">
        <f t="shared" si="82"/>
        <v>2.6300632386917524</v>
      </c>
      <c r="E360" s="5">
        <f t="shared" si="83"/>
        <v>1.1427826217967683</v>
      </c>
      <c r="F360" s="5">
        <f t="shared" si="91"/>
        <v>1.1755359007843404</v>
      </c>
      <c r="G360" s="5">
        <f t="shared" si="84"/>
        <v>0.4925458044927814</v>
      </c>
      <c r="H360" s="5">
        <f t="shared" si="85"/>
        <v>0.5179417713693113</v>
      </c>
      <c r="J360" s="5">
        <f t="shared" si="92"/>
        <v>3.3113342294579511E-2</v>
      </c>
      <c r="K360" s="5">
        <f t="shared" si="93"/>
        <v>0.76852332498635167</v>
      </c>
      <c r="L360" s="5">
        <f t="shared" si="94"/>
        <v>0.65742856583582543</v>
      </c>
      <c r="M360" s="5">
        <f t="shared" si="102"/>
        <v>0.65759452314234879</v>
      </c>
      <c r="N360" s="5">
        <f t="shared" si="102"/>
        <v>0.65759412941725415</v>
      </c>
      <c r="O360" s="5">
        <f t="shared" si="102"/>
        <v>0.65759412941502926</v>
      </c>
      <c r="P360" s="5">
        <f t="shared" si="102"/>
        <v>0.65759412941502926</v>
      </c>
      <c r="Q360" s="4">
        <f t="shared" si="95"/>
        <v>3.5638317685345211E-3</v>
      </c>
      <c r="R360" s="5">
        <f t="shared" si="86"/>
        <v>2.6300632386917524</v>
      </c>
      <c r="T360" s="4">
        <f t="shared" si="100"/>
        <v>1.1450000000000026E-3</v>
      </c>
      <c r="U360" s="5">
        <f t="shared" si="87"/>
        <v>-2.6223305877615921</v>
      </c>
      <c r="V360" s="5">
        <f t="shared" si="88"/>
        <v>-2.5407312588599882</v>
      </c>
      <c r="W360" s="5">
        <f t="shared" si="101"/>
        <v>-8.1599328901603929E-2</v>
      </c>
      <c r="AC360" s="4">
        <f t="shared" si="96"/>
        <v>1.1450000000000026E-3</v>
      </c>
      <c r="AD360" s="5">
        <f t="shared" si="97"/>
        <v>2.5395966876529896E-2</v>
      </c>
      <c r="AE360" s="5">
        <f t="shared" si="89"/>
        <v>2.4605717979764768E-2</v>
      </c>
      <c r="AF360" s="5">
        <f t="shared" si="98"/>
        <v>7.9024889676512777E-4</v>
      </c>
    </row>
    <row r="361" spans="1:32" x14ac:dyDescent="0.25">
      <c r="A361" s="4">
        <f t="shared" si="90"/>
        <v>1.1500000000000026E-3</v>
      </c>
      <c r="B361" s="5">
        <f t="shared" si="80"/>
        <v>18</v>
      </c>
      <c r="C361" s="5">
        <f t="shared" si="81"/>
        <v>5.2523938264533445</v>
      </c>
      <c r="D361" s="5">
        <f t="shared" si="82"/>
        <v>2.5656959538852568</v>
      </c>
      <c r="E361" s="5">
        <f t="shared" si="83"/>
        <v>1.1427826217967683</v>
      </c>
      <c r="F361" s="5">
        <f t="shared" si="91"/>
        <v>1.1763175193585826</v>
      </c>
      <c r="G361" s="5">
        <f t="shared" si="84"/>
        <v>0.4925458044927814</v>
      </c>
      <c r="H361" s="5">
        <f t="shared" si="85"/>
        <v>0.51856513649364266</v>
      </c>
      <c r="J361" s="5">
        <f t="shared" si="92"/>
        <v>3.3903798922093283E-2</v>
      </c>
      <c r="K361" s="5">
        <f t="shared" si="93"/>
        <v>0.76931378161386543</v>
      </c>
      <c r="L361" s="5">
        <f t="shared" si="94"/>
        <v>0.65759412941502926</v>
      </c>
      <c r="M361" s="5">
        <f t="shared" si="102"/>
        <v>0.65775274299023589</v>
      </c>
      <c r="N361" s="5">
        <f t="shared" si="102"/>
        <v>0.65775238286680349</v>
      </c>
      <c r="O361" s="5">
        <f t="shared" si="102"/>
        <v>0.65775238286493998</v>
      </c>
      <c r="P361" s="5">
        <f t="shared" si="102"/>
        <v>0.65775238286493998</v>
      </c>
      <c r="Q361" s="4">
        <f t="shared" si="95"/>
        <v>3.5841426141771495E-3</v>
      </c>
      <c r="R361" s="5">
        <f t="shared" si="86"/>
        <v>2.5656959538852568</v>
      </c>
      <c r="T361" s="4">
        <f t="shared" si="100"/>
        <v>1.1500000000000026E-3</v>
      </c>
      <c r="U361" s="5">
        <f t="shared" si="87"/>
        <v>-2.6866978725680877</v>
      </c>
      <c r="V361" s="5">
        <f t="shared" si="88"/>
        <v>-2.6013816711448889</v>
      </c>
      <c r="W361" s="5">
        <f t="shared" si="101"/>
        <v>-8.5316201423198734E-2</v>
      </c>
      <c r="AC361" s="4">
        <f t="shared" si="96"/>
        <v>1.1500000000000026E-3</v>
      </c>
      <c r="AD361" s="5">
        <f t="shared" si="97"/>
        <v>2.6019332000861262E-2</v>
      </c>
      <c r="AE361" s="5">
        <f t="shared" si="89"/>
        <v>2.5193087043232084E-2</v>
      </c>
      <c r="AF361" s="5">
        <f t="shared" si="98"/>
        <v>8.2624495762917763E-4</v>
      </c>
    </row>
    <row r="362" spans="1:32" x14ac:dyDescent="0.25">
      <c r="A362" s="4">
        <f t="shared" si="90"/>
        <v>1.1550000000000026E-3</v>
      </c>
      <c r="B362" s="5">
        <f t="shared" si="80"/>
        <v>18</v>
      </c>
      <c r="C362" s="5">
        <f t="shared" si="81"/>
        <v>5.2523938264533445</v>
      </c>
      <c r="D362" s="5">
        <f t="shared" si="82"/>
        <v>2.5039848628499097</v>
      </c>
      <c r="E362" s="5">
        <f t="shared" si="83"/>
        <v>1.1427826217967683</v>
      </c>
      <c r="F362" s="5">
        <f t="shared" si="91"/>
        <v>1.1770660436894897</v>
      </c>
      <c r="G362" s="5">
        <f t="shared" si="84"/>
        <v>0.4925458044927814</v>
      </c>
      <c r="H362" s="5">
        <f t="shared" si="85"/>
        <v>0.51916277770301666</v>
      </c>
      <c r="J362" s="5">
        <f t="shared" si="92"/>
        <v>3.4660796593326174E-2</v>
      </c>
      <c r="K362" s="5">
        <f t="shared" si="93"/>
        <v>0.77007077928509837</v>
      </c>
      <c r="L362" s="5">
        <f t="shared" si="94"/>
        <v>0.65775238286493998</v>
      </c>
      <c r="M362" s="5">
        <f t="shared" si="102"/>
        <v>0.65790359369244034</v>
      </c>
      <c r="N362" s="5">
        <f t="shared" si="102"/>
        <v>0.65790326598801774</v>
      </c>
      <c r="O362" s="5">
        <f t="shared" si="102"/>
        <v>0.65790326598647297</v>
      </c>
      <c r="P362" s="5">
        <f t="shared" si="102"/>
        <v>0.65790326598647297</v>
      </c>
      <c r="Q362" s="4">
        <f t="shared" si="95"/>
        <v>3.603615308236332E-3</v>
      </c>
      <c r="R362" s="5">
        <f t="shared" si="86"/>
        <v>2.5039848628499097</v>
      </c>
      <c r="T362" s="4">
        <f t="shared" si="100"/>
        <v>1.1550000000000026E-3</v>
      </c>
      <c r="U362" s="5">
        <f t="shared" si="87"/>
        <v>-2.7484089636034348</v>
      </c>
      <c r="V362" s="5">
        <f t="shared" si="88"/>
        <v>-2.659464833788983</v>
      </c>
      <c r="W362" s="5">
        <f t="shared" si="101"/>
        <v>-8.8944129814451767E-2</v>
      </c>
      <c r="AC362" s="4">
        <f t="shared" si="96"/>
        <v>1.1550000000000026E-3</v>
      </c>
      <c r="AD362" s="5">
        <f t="shared" si="97"/>
        <v>2.6616973210235262E-2</v>
      </c>
      <c r="AE362" s="5">
        <f t="shared" si="89"/>
        <v>2.5755593571385973E-2</v>
      </c>
      <c r="AF362" s="5">
        <f t="shared" si="98"/>
        <v>8.6137963884928836E-4</v>
      </c>
    </row>
    <row r="363" spans="1:32" x14ac:dyDescent="0.25">
      <c r="A363" s="4">
        <f t="shared" si="90"/>
        <v>1.1600000000000026E-3</v>
      </c>
      <c r="B363" s="5">
        <f t="shared" si="80"/>
        <v>18</v>
      </c>
      <c r="C363" s="5">
        <f t="shared" si="81"/>
        <v>5.2523938264533445</v>
      </c>
      <c r="D363" s="5">
        <f t="shared" si="82"/>
        <v>2.445000307353201</v>
      </c>
      <c r="E363" s="5">
        <f t="shared" si="83"/>
        <v>1.1427826217967683</v>
      </c>
      <c r="F363" s="5">
        <f t="shared" si="91"/>
        <v>1.1777807363701425</v>
      </c>
      <c r="G363" s="5">
        <f t="shared" si="84"/>
        <v>0.4925458044927814</v>
      </c>
      <c r="H363" s="5">
        <f t="shared" si="85"/>
        <v>0.51973401377241701</v>
      </c>
      <c r="J363" s="5">
        <f t="shared" si="92"/>
        <v>3.5383588242970138E-2</v>
      </c>
      <c r="K363" s="5">
        <f t="shared" si="93"/>
        <v>0.77079357093474232</v>
      </c>
      <c r="L363" s="5">
        <f t="shared" si="94"/>
        <v>0.65790326598647297</v>
      </c>
      <c r="M363" s="5">
        <f t="shared" si="102"/>
        <v>0.65804701913176</v>
      </c>
      <c r="N363" s="5">
        <f t="shared" si="102"/>
        <v>0.65804672259899144</v>
      </c>
      <c r="O363" s="5">
        <f t="shared" si="102"/>
        <v>0.65804672259772534</v>
      </c>
      <c r="P363" s="5">
        <f t="shared" si="102"/>
        <v>0.65804672259772534</v>
      </c>
      <c r="Q363" s="4">
        <f t="shared" si="95"/>
        <v>3.6222276546417189E-3</v>
      </c>
      <c r="R363" s="5">
        <f t="shared" si="86"/>
        <v>2.445000307353201</v>
      </c>
      <c r="T363" s="4">
        <f t="shared" si="100"/>
        <v>1.1600000000000026E-3</v>
      </c>
      <c r="U363" s="5">
        <f t="shared" si="87"/>
        <v>-2.8073935191001436</v>
      </c>
      <c r="V363" s="5">
        <f t="shared" si="88"/>
        <v>-2.714923425723208</v>
      </c>
      <c r="W363" s="5">
        <f t="shared" si="101"/>
        <v>-9.2470093376935569E-2</v>
      </c>
      <c r="AC363" s="4">
        <f t="shared" si="96"/>
        <v>1.1600000000000026E-3</v>
      </c>
      <c r="AD363" s="5">
        <f t="shared" si="97"/>
        <v>2.7188209279635611E-2</v>
      </c>
      <c r="AE363" s="5">
        <f t="shared" si="89"/>
        <v>2.6292682438195398E-2</v>
      </c>
      <c r="AF363" s="5">
        <f t="shared" si="98"/>
        <v>8.955268414402133E-4</v>
      </c>
    </row>
    <row r="364" spans="1:32" x14ac:dyDescent="0.25">
      <c r="A364" s="4">
        <f t="shared" si="90"/>
        <v>1.1650000000000026E-3</v>
      </c>
      <c r="B364" s="5">
        <f t="shared" si="80"/>
        <v>18</v>
      </c>
      <c r="C364" s="5">
        <f t="shared" si="81"/>
        <v>5.2523938264533445</v>
      </c>
      <c r="D364" s="5">
        <f t="shared" si="82"/>
        <v>2.3888095845843793</v>
      </c>
      <c r="E364" s="5">
        <f t="shared" si="83"/>
        <v>1.1427826217967683</v>
      </c>
      <c r="F364" s="5">
        <f t="shared" si="91"/>
        <v>1.1784608933327951</v>
      </c>
      <c r="G364" s="5">
        <f t="shared" si="84"/>
        <v>0.4925458044927814</v>
      </c>
      <c r="H364" s="5">
        <f t="shared" si="85"/>
        <v>0.5202781929620528</v>
      </c>
      <c r="J364" s="5">
        <f t="shared" si="92"/>
        <v>3.6071460562930695E-2</v>
      </c>
      <c r="K364" s="5">
        <f t="shared" si="93"/>
        <v>0.7714814432547028</v>
      </c>
      <c r="L364" s="5">
        <f t="shared" si="94"/>
        <v>0.65804672259772534</v>
      </c>
      <c r="M364" s="5">
        <f t="shared" si="102"/>
        <v>0.65818296704089041</v>
      </c>
      <c r="N364" s="5">
        <f t="shared" si="102"/>
        <v>0.6581827003717674</v>
      </c>
      <c r="O364" s="5">
        <f t="shared" si="102"/>
        <v>0.65818270037074245</v>
      </c>
      <c r="P364" s="5">
        <f t="shared" si="102"/>
        <v>0.65818270037074234</v>
      </c>
      <c r="Q364" s="4">
        <f t="shared" si="95"/>
        <v>3.6399584180277504E-3</v>
      </c>
      <c r="R364" s="5">
        <f t="shared" si="86"/>
        <v>2.3888095845843793</v>
      </c>
      <c r="T364" s="4">
        <f t="shared" si="100"/>
        <v>1.1650000000000026E-3</v>
      </c>
      <c r="U364" s="5">
        <f t="shared" si="87"/>
        <v>-2.8635842418689652</v>
      </c>
      <c r="V364" s="5">
        <f t="shared" si="88"/>
        <v>-2.7677027160129231</v>
      </c>
      <c r="W364" s="5">
        <f t="shared" si="101"/>
        <v>-9.5881525856042149E-2</v>
      </c>
      <c r="AC364" s="4">
        <f t="shared" si="96"/>
        <v>1.1650000000000026E-3</v>
      </c>
      <c r="AD364" s="5">
        <f t="shared" si="97"/>
        <v>2.7732388469271396E-2</v>
      </c>
      <c r="AE364" s="5">
        <f t="shared" si="89"/>
        <v>2.680382360179236E-2</v>
      </c>
      <c r="AF364" s="5">
        <f t="shared" si="98"/>
        <v>9.285648674790363E-4</v>
      </c>
    </row>
    <row r="365" spans="1:32" x14ac:dyDescent="0.25">
      <c r="A365" s="4">
        <f t="shared" si="90"/>
        <v>1.1700000000000026E-3</v>
      </c>
      <c r="B365" s="5">
        <f t="shared" si="80"/>
        <v>18</v>
      </c>
      <c r="C365" s="5">
        <f t="shared" si="81"/>
        <v>5.2523938264533445</v>
      </c>
      <c r="D365" s="5">
        <f t="shared" si="82"/>
        <v>2.3354768597276081</v>
      </c>
      <c r="E365" s="5">
        <f t="shared" si="83"/>
        <v>1.1427826217967683</v>
      </c>
      <c r="F365" s="5">
        <f t="shared" si="91"/>
        <v>1.1791058445408198</v>
      </c>
      <c r="G365" s="5">
        <f t="shared" si="84"/>
        <v>0.4925458044927814</v>
      </c>
      <c r="H365" s="5">
        <f t="shared" si="85"/>
        <v>0.52079469386404387</v>
      </c>
      <c r="J365" s="5">
        <f t="shared" si="92"/>
        <v>3.6723734706275823E-2</v>
      </c>
      <c r="K365" s="5">
        <f t="shared" si="93"/>
        <v>0.77213371739804804</v>
      </c>
      <c r="L365" s="5">
        <f t="shared" si="94"/>
        <v>0.65818270037074234</v>
      </c>
      <c r="M365" s="5">
        <f t="shared" si="102"/>
        <v>0.65831138884778184</v>
      </c>
      <c r="N365" s="5">
        <f t="shared" si="102"/>
        <v>0.65831115067759427</v>
      </c>
      <c r="O365" s="5">
        <f t="shared" si="102"/>
        <v>0.65831115067677592</v>
      </c>
      <c r="P365" s="5">
        <f t="shared" si="102"/>
        <v>0.65831115067677592</v>
      </c>
      <c r="Q365" s="4">
        <f t="shared" si="95"/>
        <v>3.6567873513208525E-3</v>
      </c>
      <c r="R365" s="5">
        <f t="shared" si="86"/>
        <v>2.3354768597276081</v>
      </c>
      <c r="T365" s="4">
        <f t="shared" si="100"/>
        <v>1.1700000000000026E-3</v>
      </c>
      <c r="U365" s="5">
        <f t="shared" si="87"/>
        <v>-2.9169169667257364</v>
      </c>
      <c r="V365" s="5">
        <f t="shared" si="88"/>
        <v>-2.8177506178707303</v>
      </c>
      <c r="W365" s="5">
        <f t="shared" si="101"/>
        <v>-9.9166348855006081E-2</v>
      </c>
      <c r="AC365" s="4">
        <f t="shared" si="96"/>
        <v>1.1700000000000026E-3</v>
      </c>
      <c r="AD365" s="5">
        <f t="shared" si="97"/>
        <v>2.8248889371262464E-2</v>
      </c>
      <c r="AE365" s="5">
        <f t="shared" si="89"/>
        <v>2.7288512627559176E-2</v>
      </c>
      <c r="AF365" s="5">
        <f t="shared" si="98"/>
        <v>9.6037674370328882E-4</v>
      </c>
    </row>
    <row r="366" spans="1:32" x14ac:dyDescent="0.25">
      <c r="A366" s="4">
        <f t="shared" si="90"/>
        <v>1.1750000000000026E-3</v>
      </c>
      <c r="B366" s="5">
        <f t="shared" si="80"/>
        <v>18</v>
      </c>
      <c r="C366" s="5">
        <f t="shared" si="81"/>
        <v>5.2523938264533445</v>
      </c>
      <c r="D366" s="5">
        <f t="shared" si="82"/>
        <v>2.2850630828668255</v>
      </c>
      <c r="E366" s="5">
        <f t="shared" si="83"/>
        <v>1.1427826217967683</v>
      </c>
      <c r="F366" s="5">
        <f t="shared" si="91"/>
        <v>1.1797149546472354</v>
      </c>
      <c r="G366" s="5">
        <f t="shared" si="84"/>
        <v>0.4925458044927814</v>
      </c>
      <c r="H366" s="5">
        <f t="shared" si="85"/>
        <v>0.52128292620715588</v>
      </c>
      <c r="J366" s="5">
        <f t="shared" si="92"/>
        <v>3.7339766957176078E-2</v>
      </c>
      <c r="K366" s="5">
        <f t="shared" si="93"/>
        <v>0.77274974964894827</v>
      </c>
      <c r="L366" s="5">
        <f t="shared" si="94"/>
        <v>0.65831115067677592</v>
      </c>
      <c r="M366" s="5">
        <f t="shared" si="102"/>
        <v>0.65843223952953511</v>
      </c>
      <c r="N366" s="5">
        <f t="shared" si="102"/>
        <v>0.65843202844072291</v>
      </c>
      <c r="O366" s="5">
        <f t="shared" si="102"/>
        <v>0.65843202844007953</v>
      </c>
      <c r="P366" s="5">
        <f t="shared" si="102"/>
        <v>0.65843202844007953</v>
      </c>
      <c r="Q366" s="4">
        <f t="shared" si="95"/>
        <v>3.6726952219597883E-3</v>
      </c>
      <c r="R366" s="5">
        <f t="shared" si="86"/>
        <v>2.2850630828668255</v>
      </c>
      <c r="T366" s="4">
        <f t="shared" si="100"/>
        <v>1.1750000000000026E-3</v>
      </c>
      <c r="U366" s="5">
        <f t="shared" si="87"/>
        <v>-2.967330743586519</v>
      </c>
      <c r="V366" s="5">
        <f t="shared" si="88"/>
        <v>-2.8650177400598538</v>
      </c>
      <c r="W366" s="5">
        <f t="shared" si="101"/>
        <v>-0.10231300352666528</v>
      </c>
      <c r="AC366" s="4">
        <f t="shared" si="96"/>
        <v>1.1750000000000026E-3</v>
      </c>
      <c r="AD366" s="5">
        <f t="shared" si="97"/>
        <v>2.8737121714374481E-2</v>
      </c>
      <c r="AE366" s="5">
        <f t="shared" si="89"/>
        <v>2.7746271185944648E-2</v>
      </c>
      <c r="AF366" s="5">
        <f t="shared" si="98"/>
        <v>9.9085052842983259E-4</v>
      </c>
    </row>
    <row r="367" spans="1:32" x14ac:dyDescent="0.25">
      <c r="A367" s="4">
        <f t="shared" si="90"/>
        <v>1.1800000000000027E-3</v>
      </c>
      <c r="B367" s="5">
        <f t="shared" si="80"/>
        <v>18</v>
      </c>
      <c r="C367" s="5">
        <f t="shared" si="81"/>
        <v>5.2523938264533445</v>
      </c>
      <c r="D367" s="5">
        <f t="shared" si="82"/>
        <v>2.237625910292234</v>
      </c>
      <c r="E367" s="5">
        <f t="shared" si="83"/>
        <v>1.1427826217967683</v>
      </c>
      <c r="F367" s="5">
        <f t="shared" si="91"/>
        <v>1.1802876236191739</v>
      </c>
      <c r="G367" s="5">
        <f t="shared" si="84"/>
        <v>0.4925458044927814</v>
      </c>
      <c r="H367" s="5">
        <f t="shared" si="85"/>
        <v>0.52174233161890793</v>
      </c>
      <c r="J367" s="5">
        <f t="shared" si="92"/>
        <v>3.79189493661743E-2</v>
      </c>
      <c r="K367" s="5">
        <f t="shared" si="93"/>
        <v>0.77332893205794651</v>
      </c>
      <c r="L367" s="5">
        <f t="shared" si="94"/>
        <v>0.65843202844007953</v>
      </c>
      <c r="M367" s="5">
        <f t="shared" si="102"/>
        <v>0.65854547747485903</v>
      </c>
      <c r="N367" s="5">
        <f t="shared" si="102"/>
        <v>0.65854529200076317</v>
      </c>
      <c r="O367" s="5">
        <f t="shared" si="102"/>
        <v>0.65854529200026624</v>
      </c>
      <c r="P367" s="5">
        <f t="shared" si="102"/>
        <v>0.65854529200026612</v>
      </c>
      <c r="Q367" s="4">
        <f t="shared" si="95"/>
        <v>3.6876638367270842E-3</v>
      </c>
      <c r="R367" s="5">
        <f t="shared" si="86"/>
        <v>2.237625910292234</v>
      </c>
      <c r="T367" s="4">
        <f t="shared" si="100"/>
        <v>1.1800000000000027E-3</v>
      </c>
      <c r="U367" s="5">
        <f t="shared" si="87"/>
        <v>-3.0147679161611105</v>
      </c>
      <c r="V367" s="5">
        <f t="shared" si="88"/>
        <v>-2.909457435637322</v>
      </c>
      <c r="W367" s="5">
        <f t="shared" si="101"/>
        <v>-0.10531048052378855</v>
      </c>
      <c r="AC367" s="4">
        <f t="shared" si="96"/>
        <v>1.1800000000000027E-3</v>
      </c>
      <c r="AD367" s="5">
        <f t="shared" si="97"/>
        <v>2.9196527126126526E-2</v>
      </c>
      <c r="AE367" s="5">
        <f t="shared" si="89"/>
        <v>2.8176647524517512E-2</v>
      </c>
      <c r="AF367" s="5">
        <f t="shared" si="98"/>
        <v>1.0198796016090139E-3</v>
      </c>
    </row>
    <row r="368" spans="1:32" x14ac:dyDescent="0.25">
      <c r="A368" s="4">
        <f t="shared" si="90"/>
        <v>1.1850000000000027E-3</v>
      </c>
      <c r="B368" s="5">
        <f t="shared" si="80"/>
        <v>18</v>
      </c>
      <c r="C368" s="5">
        <f t="shared" si="81"/>
        <v>5.2523938264533445</v>
      </c>
      <c r="D368" s="5">
        <f t="shared" si="82"/>
        <v>2.1932196302729707</v>
      </c>
      <c r="E368" s="5">
        <f t="shared" si="83"/>
        <v>1.1427826217967683</v>
      </c>
      <c r="F368" s="5">
        <f t="shared" si="91"/>
        <v>1.1808232873276623</v>
      </c>
      <c r="G368" s="5">
        <f t="shared" si="84"/>
        <v>0.4925458044927814</v>
      </c>
      <c r="H368" s="5">
        <f t="shared" si="85"/>
        <v>0.52217238434442714</v>
      </c>
      <c r="J368" s="5">
        <f t="shared" si="92"/>
        <v>3.8460710350158363E-2</v>
      </c>
      <c r="K368" s="5">
        <f t="shared" si="93"/>
        <v>0.77387069304193057</v>
      </c>
      <c r="L368" s="5">
        <f t="shared" si="94"/>
        <v>0.65854529200026612</v>
      </c>
      <c r="M368" s="5">
        <f t="shared" si="102"/>
        <v>0.65865106435509724</v>
      </c>
      <c r="N368" s="5">
        <f t="shared" si="102"/>
        <v>0.65865090298361173</v>
      </c>
      <c r="O368" s="5">
        <f t="shared" si="102"/>
        <v>0.65865090298323514</v>
      </c>
      <c r="P368" s="5">
        <f t="shared" si="102"/>
        <v>0.65865090298323525</v>
      </c>
      <c r="Q368" s="4">
        <f t="shared" si="95"/>
        <v>3.7016760651711771E-3</v>
      </c>
      <c r="R368" s="5">
        <f t="shared" si="86"/>
        <v>2.1932196302729707</v>
      </c>
      <c r="T368" s="4">
        <f t="shared" si="100"/>
        <v>1.1850000000000027E-3</v>
      </c>
      <c r="U368" s="5">
        <f t="shared" si="87"/>
        <v>-3.0591741961803738</v>
      </c>
      <c r="V368" s="5">
        <f t="shared" si="88"/>
        <v>-2.9510258479888702</v>
      </c>
      <c r="W368" s="5">
        <f t="shared" si="101"/>
        <v>-0.10814834819150354</v>
      </c>
      <c r="AC368" s="4">
        <f t="shared" si="96"/>
        <v>1.1850000000000027E-3</v>
      </c>
      <c r="AD368" s="5">
        <f t="shared" si="97"/>
        <v>2.962657985164574E-2</v>
      </c>
      <c r="AE368" s="5">
        <f t="shared" si="89"/>
        <v>2.8579216913791568E-2</v>
      </c>
      <c r="AF368" s="5">
        <f t="shared" si="98"/>
        <v>1.0473629378541724E-3</v>
      </c>
    </row>
    <row r="369" spans="1:32" x14ac:dyDescent="0.25">
      <c r="A369" s="4">
        <f t="shared" si="90"/>
        <v>1.1900000000000027E-3</v>
      </c>
      <c r="B369" s="5">
        <f t="shared" si="80"/>
        <v>18</v>
      </c>
      <c r="C369" s="5">
        <f t="shared" si="81"/>
        <v>5.2523938264533445</v>
      </c>
      <c r="D369" s="5">
        <f t="shared" si="82"/>
        <v>2.1518950933560248</v>
      </c>
      <c r="E369" s="5">
        <f t="shared" si="83"/>
        <v>1.1427826217967683</v>
      </c>
      <c r="F369" s="5">
        <f t="shared" si="91"/>
        <v>1.1813214181021312</v>
      </c>
      <c r="G369" s="5">
        <f t="shared" si="84"/>
        <v>0.4925458044927814</v>
      </c>
      <c r="H369" s="5">
        <f t="shared" si="85"/>
        <v>0.52257259192146899</v>
      </c>
      <c r="J369" s="5">
        <f t="shared" si="92"/>
        <v>3.8964515256444635E-2</v>
      </c>
      <c r="K369" s="5">
        <f t="shared" si="93"/>
        <v>0.77437449794821678</v>
      </c>
      <c r="L369" s="5">
        <f t="shared" si="94"/>
        <v>0.65865090298323525</v>
      </c>
      <c r="M369" s="5">
        <f t="shared" si="102"/>
        <v>0.65874896500381586</v>
      </c>
      <c r="N369" s="5">
        <f t="shared" si="102"/>
        <v>0.65874882618094122</v>
      </c>
      <c r="O369" s="5">
        <f t="shared" si="102"/>
        <v>0.65874882618066233</v>
      </c>
      <c r="P369" s="5">
        <f t="shared" si="102"/>
        <v>0.65874882618066233</v>
      </c>
      <c r="Q369" s="4">
        <f t="shared" si="95"/>
        <v>3.7147158616003171E-3</v>
      </c>
      <c r="R369" s="5">
        <f t="shared" si="86"/>
        <v>2.1518950933560248</v>
      </c>
      <c r="T369" s="4">
        <f t="shared" si="100"/>
        <v>1.1900000000000027E-3</v>
      </c>
      <c r="U369" s="5">
        <f t="shared" si="87"/>
        <v>-3.1004987330973197</v>
      </c>
      <c r="V369" s="5">
        <f t="shared" si="88"/>
        <v>-2.9896819541101207</v>
      </c>
      <c r="W369" s="5">
        <f t="shared" si="101"/>
        <v>-0.11081677898719899</v>
      </c>
      <c r="AC369" s="4">
        <f t="shared" si="96"/>
        <v>1.1900000000000027E-3</v>
      </c>
      <c r="AD369" s="5">
        <f t="shared" si="97"/>
        <v>3.0026787428687585E-2</v>
      </c>
      <c r="AE369" s="5">
        <f t="shared" si="89"/>
        <v>2.8953582066382374E-2</v>
      </c>
      <c r="AF369" s="5">
        <f t="shared" si="98"/>
        <v>1.0732053623052108E-3</v>
      </c>
    </row>
    <row r="370" spans="1:32" x14ac:dyDescent="0.25">
      <c r="A370" s="4">
        <f t="shared" si="90"/>
        <v>1.1950000000000027E-3</v>
      </c>
      <c r="B370" s="5">
        <f t="shared" si="80"/>
        <v>18</v>
      </c>
      <c r="C370" s="5">
        <f t="shared" si="81"/>
        <v>5.2523938264533445</v>
      </c>
      <c r="D370" s="5">
        <f t="shared" si="82"/>
        <v>2.1136996472450704</v>
      </c>
      <c r="E370" s="5">
        <f t="shared" si="83"/>
        <v>1.1427826217967683</v>
      </c>
      <c r="F370" s="5">
        <f t="shared" si="91"/>
        <v>1.1817815252491171</v>
      </c>
      <c r="G370" s="5">
        <f t="shared" si="84"/>
        <v>0.4925458044927814</v>
      </c>
      <c r="H370" s="5">
        <f t="shared" si="85"/>
        <v>0.52294249581108343</v>
      </c>
      <c r="J370" s="5">
        <f t="shared" si="92"/>
        <v>3.9429866890415728E-2</v>
      </c>
      <c r="K370" s="5">
        <f t="shared" si="93"/>
        <v>0.77483984958218788</v>
      </c>
      <c r="L370" s="5">
        <f t="shared" si="94"/>
        <v>0.65874882618066233</v>
      </c>
      <c r="M370" s="5">
        <f t="shared" si="102"/>
        <v>0.6588391473049322</v>
      </c>
      <c r="N370" s="5">
        <f t="shared" si="102"/>
        <v>0.65883902943823469</v>
      </c>
      <c r="O370" s="5">
        <f t="shared" si="102"/>
        <v>0.65883902943803352</v>
      </c>
      <c r="P370" s="5">
        <f t="shared" si="102"/>
        <v>0.65883902943803352</v>
      </c>
      <c r="Q370" s="4">
        <f t="shared" si="95"/>
        <v>3.7267682856313E-3</v>
      </c>
      <c r="R370" s="5">
        <f t="shared" si="86"/>
        <v>2.1136996472450704</v>
      </c>
      <c r="T370" s="4">
        <f t="shared" si="100"/>
        <v>1.1950000000000027E-3</v>
      </c>
      <c r="U370" s="5">
        <f t="shared" si="87"/>
        <v>-3.1386941792082741</v>
      </c>
      <c r="V370" s="5">
        <f t="shared" si="88"/>
        <v>-3.0253876050913413</v>
      </c>
      <c r="W370" s="5">
        <f t="shared" si="101"/>
        <v>-0.11330657411693279</v>
      </c>
      <c r="AC370" s="4">
        <f t="shared" si="96"/>
        <v>1.1950000000000027E-3</v>
      </c>
      <c r="AD370" s="5">
        <f t="shared" si="97"/>
        <v>3.0396691318302027E-2</v>
      </c>
      <c r="AE370" s="5">
        <f t="shared" si="89"/>
        <v>2.9299373529081983E-2</v>
      </c>
      <c r="AF370" s="5">
        <f t="shared" si="98"/>
        <v>1.0973177892200439E-3</v>
      </c>
    </row>
    <row r="371" spans="1:32" x14ac:dyDescent="0.25">
      <c r="A371" s="4">
        <f t="shared" si="90"/>
        <v>1.2000000000000027E-3</v>
      </c>
      <c r="B371" s="5">
        <f t="shared" si="80"/>
        <v>18</v>
      </c>
      <c r="C371" s="5">
        <f t="shared" si="81"/>
        <v>5.2523938264533445</v>
      </c>
      <c r="D371" s="5">
        <f t="shared" si="82"/>
        <v>2.0786770763109921</v>
      </c>
      <c r="E371" s="5">
        <f t="shared" si="83"/>
        <v>1.1427826217967683</v>
      </c>
      <c r="F371" s="5">
        <f t="shared" si="91"/>
        <v>1.182203155534622</v>
      </c>
      <c r="G371" s="5">
        <f t="shared" si="84"/>
        <v>0.4925458044927814</v>
      </c>
      <c r="H371" s="5">
        <f t="shared" si="85"/>
        <v>0.52328167198342557</v>
      </c>
      <c r="J371" s="5">
        <f t="shared" si="92"/>
        <v>3.9856306006191521E-2</v>
      </c>
      <c r="K371" s="5">
        <f t="shared" si="93"/>
        <v>0.77526628869796366</v>
      </c>
      <c r="L371" s="5">
        <f t="shared" si="94"/>
        <v>0.65883902943803352</v>
      </c>
      <c r="M371" s="5">
        <f t="shared" ref="M371:P390" si="103">L371-($B$65*(EXP(L371/$B$64)-1)-$K371/$B$122+L371/$B$122)/($B$66*EXP(L371/$B$64)+$B$123)</f>
        <v>0.65892158208935669</v>
      </c>
      <c r="N371" s="5">
        <f t="shared" si="103"/>
        <v>0.65892148355133706</v>
      </c>
      <c r="O371" s="5">
        <f t="shared" si="103"/>
        <v>0.6589214835511964</v>
      </c>
      <c r="P371" s="5">
        <f t="shared" si="103"/>
        <v>0.6589214835511964</v>
      </c>
      <c r="Q371" s="4">
        <f t="shared" si="95"/>
        <v>3.7378195212766831E-3</v>
      </c>
      <c r="R371" s="5">
        <f t="shared" si="86"/>
        <v>2.0786770763109921</v>
      </c>
      <c r="T371" s="4">
        <f t="shared" si="100"/>
        <v>1.2000000000000027E-3</v>
      </c>
      <c r="U371" s="5">
        <f t="shared" si="87"/>
        <v>-3.1737167501423524</v>
      </c>
      <c r="V371" s="5">
        <f t="shared" si="88"/>
        <v>-3.0581075637658097</v>
      </c>
      <c r="W371" s="5">
        <f t="shared" si="101"/>
        <v>-0.11560918637654272</v>
      </c>
      <c r="AC371" s="4">
        <f t="shared" si="96"/>
        <v>1.2000000000000027E-3</v>
      </c>
      <c r="AD371" s="5">
        <f t="shared" si="97"/>
        <v>3.0735867490644164E-2</v>
      </c>
      <c r="AE371" s="5">
        <f t="shared" si="89"/>
        <v>2.9616250047464637E-2</v>
      </c>
      <c r="AF371" s="5">
        <f t="shared" si="98"/>
        <v>1.1196174431795276E-3</v>
      </c>
    </row>
    <row r="372" spans="1:32" x14ac:dyDescent="0.25">
      <c r="A372" s="4">
        <f t="shared" si="90"/>
        <v>1.2050000000000027E-3</v>
      </c>
      <c r="B372" s="5">
        <f t="shared" si="80"/>
        <v>18</v>
      </c>
      <c r="C372" s="5">
        <f t="shared" si="81"/>
        <v>5.2523938264533445</v>
      </c>
      <c r="D372" s="5">
        <f t="shared" si="82"/>
        <v>2.0468675457785572</v>
      </c>
      <c r="E372" s="5">
        <f t="shared" si="83"/>
        <v>1.1427826217967683</v>
      </c>
      <c r="F372" s="5">
        <f t="shared" si="91"/>
        <v>1.1825858936296743</v>
      </c>
      <c r="G372" s="5">
        <f t="shared" si="84"/>
        <v>0.4925458044927814</v>
      </c>
      <c r="H372" s="5">
        <f t="shared" si="85"/>
        <v>0.52358973145827969</v>
      </c>
      <c r="J372" s="5">
        <f t="shared" si="92"/>
        <v>4.0243411759849322E-2</v>
      </c>
      <c r="K372" s="5">
        <f t="shared" si="93"/>
        <v>0.77565339445162151</v>
      </c>
      <c r="L372" s="5">
        <f t="shared" si="94"/>
        <v>0.6589214835511964</v>
      </c>
      <c r="M372" s="5">
        <f t="shared" si="103"/>
        <v>0.65899624304011506</v>
      </c>
      <c r="N372" s="5">
        <f t="shared" si="103"/>
        <v>0.65899616217148926</v>
      </c>
      <c r="O372" s="5">
        <f t="shared" si="103"/>
        <v>0.65899616217139456</v>
      </c>
      <c r="P372" s="5">
        <f t="shared" si="103"/>
        <v>0.65899616217139445</v>
      </c>
      <c r="Q372" s="4">
        <f t="shared" si="95"/>
        <v>3.7478568945564636E-3</v>
      </c>
      <c r="R372" s="5">
        <f t="shared" si="86"/>
        <v>2.0468675457785572</v>
      </c>
      <c r="T372" s="4">
        <f t="shared" si="100"/>
        <v>1.2050000000000027E-3</v>
      </c>
      <c r="U372" s="5">
        <f t="shared" si="87"/>
        <v>-3.2055262806747873</v>
      </c>
      <c r="V372" s="5">
        <f t="shared" si="88"/>
        <v>-3.0878095394846401</v>
      </c>
      <c r="W372" s="5">
        <f t="shared" si="101"/>
        <v>-0.11771674119014719</v>
      </c>
      <c r="AC372" s="4">
        <f t="shared" si="96"/>
        <v>1.2050000000000027E-3</v>
      </c>
      <c r="AD372" s="5">
        <f t="shared" si="97"/>
        <v>3.1043926965498292E-2</v>
      </c>
      <c r="AE372" s="5">
        <f t="shared" si="89"/>
        <v>2.9903898902663626E-2</v>
      </c>
      <c r="AF372" s="5">
        <f t="shared" si="98"/>
        <v>1.1400280628346658E-3</v>
      </c>
    </row>
    <row r="373" spans="1:32" x14ac:dyDescent="0.25">
      <c r="A373" s="4">
        <f t="shared" si="90"/>
        <v>1.2100000000000027E-3</v>
      </c>
      <c r="B373" s="5">
        <f t="shared" si="80"/>
        <v>18</v>
      </c>
      <c r="C373" s="5">
        <f t="shared" si="81"/>
        <v>5.2523938264533445</v>
      </c>
      <c r="D373" s="5">
        <f t="shared" si="82"/>
        <v>2.0183075506316399</v>
      </c>
      <c r="E373" s="5">
        <f t="shared" si="83"/>
        <v>1.1427826217967683</v>
      </c>
      <c r="F373" s="5">
        <f t="shared" si="91"/>
        <v>1.182929362518633</v>
      </c>
      <c r="G373" s="5">
        <f t="shared" si="84"/>
        <v>0.4925458044927814</v>
      </c>
      <c r="H373" s="5">
        <f t="shared" si="85"/>
        <v>0.52386632079988671</v>
      </c>
      <c r="J373" s="5">
        <f t="shared" si="92"/>
        <v>4.0590802124746139E-2</v>
      </c>
      <c r="K373" s="5">
        <f t="shared" si="93"/>
        <v>0.77600078481651824</v>
      </c>
      <c r="L373" s="5">
        <f t="shared" si="94"/>
        <v>0.65899616217139445</v>
      </c>
      <c r="M373" s="5">
        <f t="shared" si="103"/>
        <v>0.6590631066059075</v>
      </c>
      <c r="N373" s="5">
        <f t="shared" si="103"/>
        <v>0.65906304171880759</v>
      </c>
      <c r="O373" s="5">
        <f t="shared" si="103"/>
        <v>0.65906304171874652</v>
      </c>
      <c r="P373" s="5">
        <f t="shared" si="103"/>
        <v>0.65906304171874641</v>
      </c>
      <c r="Q373" s="4">
        <f t="shared" si="95"/>
        <v>3.7568688896208366E-3</v>
      </c>
      <c r="R373" s="5">
        <f t="shared" si="86"/>
        <v>2.0183075506316399</v>
      </c>
      <c r="T373" s="4">
        <f t="shared" si="100"/>
        <v>1.2100000000000027E-3</v>
      </c>
      <c r="U373" s="5">
        <f t="shared" si="87"/>
        <v>-3.2340862758217046</v>
      </c>
      <c r="V373" s="5">
        <f t="shared" si="88"/>
        <v>-3.1144642199837635</v>
      </c>
      <c r="W373" s="5">
        <f t="shared" si="101"/>
        <v>-0.11962205583794105</v>
      </c>
      <c r="AC373" s="4">
        <f t="shared" si="96"/>
        <v>1.2100000000000027E-3</v>
      </c>
      <c r="AD373" s="5">
        <f t="shared" si="97"/>
        <v>3.1320516307105306E-2</v>
      </c>
      <c r="AE373" s="5">
        <f t="shared" si="89"/>
        <v>3.016203621998716E-2</v>
      </c>
      <c r="AF373" s="5">
        <f t="shared" si="98"/>
        <v>1.158480087118146E-3</v>
      </c>
    </row>
    <row r="374" spans="1:32" x14ac:dyDescent="0.25">
      <c r="A374" s="4">
        <f t="shared" si="90"/>
        <v>1.2150000000000028E-3</v>
      </c>
      <c r="B374" s="5">
        <f t="shared" si="80"/>
        <v>18</v>
      </c>
      <c r="C374" s="5">
        <f t="shared" si="81"/>
        <v>5.2523938264533445</v>
      </c>
      <c r="D374" s="5">
        <f t="shared" si="82"/>
        <v>1.9930298692744568</v>
      </c>
      <c r="E374" s="5">
        <f t="shared" si="83"/>
        <v>1.1427826217967683</v>
      </c>
      <c r="F374" s="5">
        <f t="shared" si="91"/>
        <v>1.1832332238698413</v>
      </c>
      <c r="G374" s="5">
        <f t="shared" si="84"/>
        <v>0.4925458044927814</v>
      </c>
      <c r="H374" s="5">
        <f t="shared" si="85"/>
        <v>0.52411112256571235</v>
      </c>
      <c r="J374" s="5">
        <f t="shared" si="92"/>
        <v>4.0898134268532768E-2</v>
      </c>
      <c r="K374" s="5">
        <f t="shared" si="93"/>
        <v>0.77630811696030488</v>
      </c>
      <c r="L374" s="5">
        <f t="shared" si="94"/>
        <v>0.65906304171874641</v>
      </c>
      <c r="M374" s="5">
        <f t="shared" si="103"/>
        <v>0.65912215192306922</v>
      </c>
      <c r="N374" s="5">
        <f t="shared" si="103"/>
        <v>0.65912210130416615</v>
      </c>
      <c r="O374" s="5">
        <f t="shared" si="103"/>
        <v>0.65912210130412896</v>
      </c>
      <c r="P374" s="5">
        <f t="shared" si="103"/>
        <v>0.65912210130412896</v>
      </c>
      <c r="Q374" s="4">
        <f t="shared" si="95"/>
        <v>3.7648451633722118E-3</v>
      </c>
      <c r="R374" s="5">
        <f t="shared" si="86"/>
        <v>1.9930298692744568</v>
      </c>
      <c r="T374" s="4">
        <f t="shared" si="100"/>
        <v>1.2150000000000028E-3</v>
      </c>
      <c r="U374" s="5">
        <f t="shared" si="87"/>
        <v>-3.2593639571788877</v>
      </c>
      <c r="V374" s="5">
        <f t="shared" si="88"/>
        <v>-3.1380453003115854</v>
      </c>
      <c r="W374" s="5">
        <f t="shared" si="101"/>
        <v>-0.12131865686730237</v>
      </c>
      <c r="AC374" s="4">
        <f t="shared" si="96"/>
        <v>1.2150000000000028E-3</v>
      </c>
      <c r="AD374" s="5">
        <f t="shared" si="97"/>
        <v>3.1565318072930948E-2</v>
      </c>
      <c r="AE374" s="5">
        <f t="shared" si="89"/>
        <v>3.0390407249068337E-2</v>
      </c>
      <c r="AF374" s="5">
        <f t="shared" si="98"/>
        <v>1.1749108238626113E-3</v>
      </c>
    </row>
    <row r="375" spans="1:32" x14ac:dyDescent="0.25">
      <c r="A375" s="4">
        <f t="shared" si="90"/>
        <v>1.2200000000000028E-3</v>
      </c>
      <c r="B375" s="5">
        <f t="shared" si="80"/>
        <v>18</v>
      </c>
      <c r="C375" s="5">
        <f t="shared" si="81"/>
        <v>5.2523938264533445</v>
      </c>
      <c r="D375" s="5">
        <f t="shared" si="82"/>
        <v>1.9710635219822628</v>
      </c>
      <c r="E375" s="5">
        <f t="shared" si="83"/>
        <v>1.1427826217967683</v>
      </c>
      <c r="F375" s="5">
        <f t="shared" si="91"/>
        <v>1.1834971783682522</v>
      </c>
      <c r="G375" s="5">
        <f t="shared" si="84"/>
        <v>0.4925458044927814</v>
      </c>
      <c r="H375" s="5">
        <f t="shared" si="85"/>
        <v>0.524323855708831</v>
      </c>
      <c r="J375" s="5">
        <f t="shared" si="92"/>
        <v>4.116510489148794E-2</v>
      </c>
      <c r="K375" s="5">
        <f t="shared" si="93"/>
        <v>0.7765750875832601</v>
      </c>
      <c r="L375" s="5">
        <f t="shared" si="94"/>
        <v>0.65912210130412896</v>
      </c>
      <c r="M375" s="5">
        <f t="shared" si="103"/>
        <v>0.65917336074588351</v>
      </c>
      <c r="N375" s="5">
        <f t="shared" si="103"/>
        <v>0.6591733226594424</v>
      </c>
      <c r="O375" s="5">
        <f t="shared" si="103"/>
        <v>0.6591733226594213</v>
      </c>
      <c r="P375" s="5">
        <f t="shared" si="103"/>
        <v>0.6591733226594213</v>
      </c>
      <c r="Q375" s="4">
        <f t="shared" si="95"/>
        <v>3.77177655857593E-3</v>
      </c>
      <c r="R375" s="5">
        <f t="shared" si="86"/>
        <v>1.9710635219822628</v>
      </c>
      <c r="T375" s="4">
        <f t="shared" si="100"/>
        <v>1.2200000000000028E-3</v>
      </c>
      <c r="U375" s="5">
        <f t="shared" si="87"/>
        <v>-3.2813303044710818</v>
      </c>
      <c r="V375" s="5">
        <f t="shared" si="88"/>
        <v>-3.1585295087887997</v>
      </c>
      <c r="W375" s="5">
        <f t="shared" si="101"/>
        <v>-0.12280079568228208</v>
      </c>
      <c r="AC375" s="4">
        <f t="shared" si="96"/>
        <v>1.2200000000000028E-3</v>
      </c>
      <c r="AD375" s="5">
        <f t="shared" si="97"/>
        <v>3.1778051216049596E-2</v>
      </c>
      <c r="AE375" s="5">
        <f t="shared" si="89"/>
        <v>3.0588786615273006E-2</v>
      </c>
      <c r="AF375" s="5">
        <f t="shared" si="98"/>
        <v>1.1892646007765906E-3</v>
      </c>
    </row>
    <row r="376" spans="1:32" x14ac:dyDescent="0.25">
      <c r="A376" s="4">
        <f t="shared" si="90"/>
        <v>1.2250000000000028E-3</v>
      </c>
      <c r="B376" s="5">
        <f t="shared" si="80"/>
        <v>18</v>
      </c>
      <c r="C376" s="5">
        <f t="shared" si="81"/>
        <v>5.2523938264533445</v>
      </c>
      <c r="D376" s="5">
        <f t="shared" si="82"/>
        <v>1.9524337341713274</v>
      </c>
      <c r="E376" s="5">
        <f t="shared" si="83"/>
        <v>1.1427826217967683</v>
      </c>
      <c r="F376" s="5">
        <f t="shared" si="91"/>
        <v>1.1837209660097092</v>
      </c>
      <c r="G376" s="5">
        <f t="shared" si="84"/>
        <v>0.4925458044927814</v>
      </c>
      <c r="H376" s="5">
        <f t="shared" si="85"/>
        <v>0.52450427593363846</v>
      </c>
      <c r="J376" s="5">
        <f t="shared" si="92"/>
        <v>4.139145052583855E-2</v>
      </c>
      <c r="K376" s="5">
        <f t="shared" si="93"/>
        <v>0.77680143321761075</v>
      </c>
      <c r="L376" s="5">
        <f t="shared" si="94"/>
        <v>0.6591733226594213</v>
      </c>
      <c r="M376" s="5">
        <f t="shared" si="103"/>
        <v>0.65921671738521126</v>
      </c>
      <c r="N376" s="5">
        <f t="shared" si="103"/>
        <v>0.65921669007608152</v>
      </c>
      <c r="O376" s="5">
        <f t="shared" si="103"/>
        <v>0.65921669007607064</v>
      </c>
      <c r="P376" s="5">
        <f t="shared" si="103"/>
        <v>0.65921669007607064</v>
      </c>
      <c r="Q376" s="4">
        <f t="shared" si="95"/>
        <v>3.7776551154502852E-3</v>
      </c>
      <c r="R376" s="5">
        <f t="shared" si="86"/>
        <v>1.9524337341713274</v>
      </c>
      <c r="T376" s="4">
        <f t="shared" si="100"/>
        <v>1.2250000000000028E-3</v>
      </c>
      <c r="U376" s="5">
        <f t="shared" si="87"/>
        <v>-3.2999600922820171</v>
      </c>
      <c r="V376" s="5">
        <f t="shared" si="88"/>
        <v>-3.1758966299747282</v>
      </c>
      <c r="W376" s="5">
        <f t="shared" si="101"/>
        <v>-0.12406346230728893</v>
      </c>
      <c r="AC376" s="4">
        <f t="shared" si="96"/>
        <v>1.2250000000000028E-3</v>
      </c>
      <c r="AD376" s="5">
        <f t="shared" si="97"/>
        <v>3.1958471440857061E-2</v>
      </c>
      <c r="AE376" s="5">
        <f t="shared" si="89"/>
        <v>3.0756978542117366E-2</v>
      </c>
      <c r="AF376" s="5">
        <f t="shared" si="98"/>
        <v>1.2014928987396957E-3</v>
      </c>
    </row>
    <row r="377" spans="1:32" x14ac:dyDescent="0.25">
      <c r="A377" s="4">
        <f t="shared" si="90"/>
        <v>1.2300000000000028E-3</v>
      </c>
      <c r="B377" s="5">
        <f t="shared" si="80"/>
        <v>18</v>
      </c>
      <c r="C377" s="5">
        <f t="shared" si="81"/>
        <v>5.2523938264533445</v>
      </c>
      <c r="D377" s="5">
        <f t="shared" si="82"/>
        <v>1.9371619045141983</v>
      </c>
      <c r="E377" s="5">
        <f t="shared" si="83"/>
        <v>1.1427826217967683</v>
      </c>
      <c r="F377" s="5">
        <f t="shared" si="91"/>
        <v>1.1839043663565776</v>
      </c>
      <c r="G377" s="5">
        <f t="shared" si="84"/>
        <v>0.4925458044927814</v>
      </c>
      <c r="H377" s="5">
        <f t="shared" si="85"/>
        <v>0.52465217600463887</v>
      </c>
      <c r="J377" s="5">
        <f t="shared" si="92"/>
        <v>4.1576947795770543E-2</v>
      </c>
      <c r="K377" s="5">
        <f t="shared" si="93"/>
        <v>0.77698693048754275</v>
      </c>
      <c r="L377" s="5">
        <f t="shared" si="94"/>
        <v>0.65921669007607064</v>
      </c>
      <c r="M377" s="5">
        <f t="shared" si="103"/>
        <v>0.65925220865539313</v>
      </c>
      <c r="N377" s="5">
        <f t="shared" si="103"/>
        <v>0.65925219035194349</v>
      </c>
      <c r="O377" s="5">
        <f t="shared" si="103"/>
        <v>0.65925219035193861</v>
      </c>
      <c r="P377" s="5">
        <f t="shared" si="103"/>
        <v>0.65925219035193861</v>
      </c>
      <c r="Q377" s="4">
        <f t="shared" si="95"/>
        <v>3.7824740817276256E-3</v>
      </c>
      <c r="R377" s="5">
        <f t="shared" si="86"/>
        <v>1.9371619045141983</v>
      </c>
      <c r="T377" s="4">
        <f t="shared" si="100"/>
        <v>1.2300000000000028E-3</v>
      </c>
      <c r="U377" s="5">
        <f t="shared" si="87"/>
        <v>-3.3152319219391462</v>
      </c>
      <c r="V377" s="5">
        <f t="shared" si="88"/>
        <v>-3.1901295246175181</v>
      </c>
      <c r="W377" s="5">
        <f t="shared" si="101"/>
        <v>-0.12510239732162809</v>
      </c>
      <c r="AC377" s="4">
        <f t="shared" si="96"/>
        <v>1.2300000000000028E-3</v>
      </c>
      <c r="AD377" s="5">
        <f t="shared" si="97"/>
        <v>3.2106371511857468E-2</v>
      </c>
      <c r="AE377" s="5">
        <f t="shared" si="89"/>
        <v>3.0894817044475675E-2</v>
      </c>
      <c r="AF377" s="5">
        <f t="shared" si="98"/>
        <v>1.2115544673817931E-3</v>
      </c>
    </row>
    <row r="378" spans="1:32" x14ac:dyDescent="0.25">
      <c r="A378" s="4">
        <f t="shared" si="90"/>
        <v>1.2350000000000028E-3</v>
      </c>
      <c r="B378" s="5">
        <f t="shared" si="80"/>
        <v>18</v>
      </c>
      <c r="C378" s="5">
        <f t="shared" si="81"/>
        <v>5.2523938264533445</v>
      </c>
      <c r="D378" s="5">
        <f t="shared" si="82"/>
        <v>1.9252655779231382</v>
      </c>
      <c r="E378" s="5">
        <f t="shared" si="83"/>
        <v>1.1427826217967683</v>
      </c>
      <c r="F378" s="5">
        <f t="shared" si="91"/>
        <v>1.1840471987544792</v>
      </c>
      <c r="G378" s="5">
        <f t="shared" si="84"/>
        <v>0.4925458044927814</v>
      </c>
      <c r="H378" s="5">
        <f t="shared" si="85"/>
        <v>0.52476738600808726</v>
      </c>
      <c r="J378" s="5">
        <f t="shared" si="92"/>
        <v>4.1721413637873857E-2</v>
      </c>
      <c r="K378" s="5">
        <f t="shared" si="93"/>
        <v>0.77713139632964601</v>
      </c>
      <c r="L378" s="5">
        <f t="shared" si="94"/>
        <v>0.65925219035193861</v>
      </c>
      <c r="M378" s="5">
        <f t="shared" si="103"/>
        <v>0.65927982382938966</v>
      </c>
      <c r="N378" s="5">
        <f t="shared" si="103"/>
        <v>0.65927981274639358</v>
      </c>
      <c r="O378" s="5">
        <f t="shared" si="103"/>
        <v>0.6592798127463918</v>
      </c>
      <c r="P378" s="5">
        <f t="shared" si="103"/>
        <v>0.6592798127463918</v>
      </c>
      <c r="Q378" s="4">
        <f t="shared" si="95"/>
        <v>3.7862279211793243E-3</v>
      </c>
      <c r="R378" s="5">
        <f t="shared" si="86"/>
        <v>1.9252655779231382</v>
      </c>
      <c r="T378" s="4">
        <f t="shared" si="100"/>
        <v>1.2350000000000028E-3</v>
      </c>
      <c r="U378" s="5">
        <f t="shared" si="87"/>
        <v>-3.3271282485302063</v>
      </c>
      <c r="V378" s="5">
        <f t="shared" si="88"/>
        <v>-3.2012141465685167</v>
      </c>
      <c r="W378" s="5">
        <f t="shared" si="101"/>
        <v>-0.12591410196168962</v>
      </c>
      <c r="AC378" s="4">
        <f t="shared" si="96"/>
        <v>1.2350000000000028E-3</v>
      </c>
      <c r="AD378" s="5">
        <f t="shared" si="97"/>
        <v>3.2221581515305853E-2</v>
      </c>
      <c r="AE378" s="5">
        <f t="shared" si="89"/>
        <v>3.1002166092387557E-2</v>
      </c>
      <c r="AF378" s="5">
        <f t="shared" si="98"/>
        <v>1.2194154229182956E-3</v>
      </c>
    </row>
    <row r="379" spans="1:32" x14ac:dyDescent="0.25">
      <c r="A379" s="4">
        <f t="shared" si="90"/>
        <v>1.2400000000000028E-3</v>
      </c>
      <c r="B379" s="5">
        <f t="shared" si="80"/>
        <v>18</v>
      </c>
      <c r="C379" s="5">
        <f t="shared" si="81"/>
        <v>5.2523938264533445</v>
      </c>
      <c r="D379" s="5">
        <f t="shared" si="82"/>
        <v>1.9167584234197275</v>
      </c>
      <c r="E379" s="5">
        <f t="shared" si="83"/>
        <v>1.1427826217967683</v>
      </c>
      <c r="F379" s="5">
        <f t="shared" si="91"/>
        <v>1.1841493225099167</v>
      </c>
      <c r="G379" s="5">
        <f t="shared" si="84"/>
        <v>0.4925458044927814</v>
      </c>
      <c r="H379" s="5">
        <f t="shared" si="85"/>
        <v>0.52484977356631146</v>
      </c>
      <c r="J379" s="5">
        <f t="shared" si="92"/>
        <v>4.1824705481803892E-2</v>
      </c>
      <c r="K379" s="5">
        <f t="shared" si="93"/>
        <v>0.7772346881735761</v>
      </c>
      <c r="L379" s="5">
        <f t="shared" si="94"/>
        <v>0.6592798127463918</v>
      </c>
      <c r="M379" s="5">
        <f t="shared" si="103"/>
        <v>0.65929955460212608</v>
      </c>
      <c r="N379" s="5">
        <f t="shared" si="103"/>
        <v>0.65929954894360565</v>
      </c>
      <c r="O379" s="5">
        <f t="shared" si="103"/>
        <v>0.65929954894360521</v>
      </c>
      <c r="P379" s="5">
        <f t="shared" si="103"/>
        <v>0.65929954894360521</v>
      </c>
      <c r="Q379" s="4">
        <f t="shared" si="95"/>
        <v>3.7889123205989391E-3</v>
      </c>
      <c r="R379" s="5">
        <f t="shared" si="86"/>
        <v>1.9167584234197275</v>
      </c>
      <c r="T379" s="4">
        <f t="shared" si="100"/>
        <v>1.2400000000000028E-3</v>
      </c>
      <c r="U379" s="5">
        <f t="shared" si="87"/>
        <v>-3.3356354030336171</v>
      </c>
      <c r="V379" s="5">
        <f t="shared" si="88"/>
        <v>-3.2091395566441192</v>
      </c>
      <c r="W379" s="5">
        <f t="shared" si="101"/>
        <v>-0.12649584638949785</v>
      </c>
      <c r="AC379" s="4">
        <f t="shared" si="96"/>
        <v>1.2400000000000028E-3</v>
      </c>
      <c r="AD379" s="5">
        <f t="shared" si="97"/>
        <v>3.2303969073530059E-2</v>
      </c>
      <c r="AE379" s="5">
        <f t="shared" si="89"/>
        <v>3.1078919745303118E-2</v>
      </c>
      <c r="AF379" s="5">
        <f t="shared" si="98"/>
        <v>1.225049328226941E-3</v>
      </c>
    </row>
    <row r="380" spans="1:32" x14ac:dyDescent="0.25">
      <c r="A380" s="4">
        <f t="shared" si="90"/>
        <v>1.2450000000000028E-3</v>
      </c>
      <c r="B380" s="5">
        <f t="shared" si="80"/>
        <v>18</v>
      </c>
      <c r="C380" s="5">
        <f t="shared" si="81"/>
        <v>5.2523938264533445</v>
      </c>
      <c r="D380" s="5">
        <f t="shared" si="82"/>
        <v>1.911650216906903</v>
      </c>
      <c r="E380" s="5">
        <f t="shared" si="83"/>
        <v>1.1427826217967683</v>
      </c>
      <c r="F380" s="5">
        <f t="shared" si="91"/>
        <v>1.1842106370286059</v>
      </c>
      <c r="G380" s="5">
        <f t="shared" si="84"/>
        <v>0.4925458044927814</v>
      </c>
      <c r="H380" s="5">
        <f t="shared" si="85"/>
        <v>0.52489924400455579</v>
      </c>
      <c r="J380" s="5">
        <f t="shared" si="92"/>
        <v>4.188672139098127E-2</v>
      </c>
      <c r="K380" s="5">
        <f t="shared" si="93"/>
        <v>0.77729670408275342</v>
      </c>
      <c r="L380" s="5">
        <f t="shared" si="94"/>
        <v>0.65929954894360521</v>
      </c>
      <c r="M380" s="5">
        <f t="shared" si="103"/>
        <v>0.65931139506201375</v>
      </c>
      <c r="N380" s="5">
        <f t="shared" si="103"/>
        <v>0.65931139302405017</v>
      </c>
      <c r="O380" s="5">
        <f t="shared" si="103"/>
        <v>0.65931139302405006</v>
      </c>
      <c r="P380" s="5">
        <f t="shared" si="103"/>
        <v>0.65931139302405006</v>
      </c>
      <c r="Q380" s="4">
        <f t="shared" si="95"/>
        <v>3.790524195238433E-3</v>
      </c>
      <c r="R380" s="5">
        <f t="shared" si="86"/>
        <v>1.911650216906903</v>
      </c>
      <c r="T380" s="4">
        <f t="shared" si="100"/>
        <v>1.2450000000000028E-3</v>
      </c>
      <c r="U380" s="5">
        <f t="shared" si="87"/>
        <v>-3.3407436095464416</v>
      </c>
      <c r="V380" s="5">
        <f t="shared" si="88"/>
        <v>-3.2138979334214275</v>
      </c>
      <c r="W380" s="5">
        <f t="shared" si="101"/>
        <v>-0.12684567612501407</v>
      </c>
      <c r="AC380" s="4">
        <f t="shared" si="96"/>
        <v>1.2450000000000028E-3</v>
      </c>
      <c r="AD380" s="5">
        <f t="shared" si="97"/>
        <v>3.2353439511774384E-2</v>
      </c>
      <c r="AE380" s="5">
        <f t="shared" si="89"/>
        <v>3.1125002256633515E-2</v>
      </c>
      <c r="AF380" s="5">
        <f t="shared" si="98"/>
        <v>1.2284372551408691E-3</v>
      </c>
    </row>
    <row r="381" spans="1:32" x14ac:dyDescent="0.25">
      <c r="A381" s="4">
        <f t="shared" si="90"/>
        <v>1.2500000000000028E-3</v>
      </c>
      <c r="B381" s="5">
        <f t="shared" si="80"/>
        <v>18</v>
      </c>
      <c r="C381" s="5">
        <f t="shared" si="81"/>
        <v>5.2523938264533445</v>
      </c>
      <c r="D381" s="5">
        <f t="shared" si="82"/>
        <v>1.9099468288543644</v>
      </c>
      <c r="E381" s="5">
        <f t="shared" si="83"/>
        <v>1.1427826217967683</v>
      </c>
      <c r="F381" s="5">
        <f t="shared" si="91"/>
        <v>1.1842310819143869</v>
      </c>
      <c r="G381" s="5">
        <f t="shared" si="84"/>
        <v>0.4925458044927814</v>
      </c>
      <c r="H381" s="5">
        <f t="shared" si="85"/>
        <v>0.52491574047024248</v>
      </c>
      <c r="J381" s="5">
        <f t="shared" si="92"/>
        <v>4.1907400163190917E-2</v>
      </c>
      <c r="K381" s="5">
        <f t="shared" si="93"/>
        <v>0.7773173828549631</v>
      </c>
      <c r="L381" s="5">
        <f t="shared" si="94"/>
        <v>0.65931139302405006</v>
      </c>
      <c r="M381" s="5">
        <f t="shared" si="103"/>
        <v>0.65931534167062711</v>
      </c>
      <c r="N381" s="5">
        <f t="shared" si="103"/>
        <v>0.65931534144414461</v>
      </c>
      <c r="O381" s="5">
        <f t="shared" si="103"/>
        <v>0.6593153414441445</v>
      </c>
      <c r="P381" s="5">
        <f t="shared" si="103"/>
        <v>0.6593153414441445</v>
      </c>
      <c r="Q381" s="4">
        <f t="shared" si="95"/>
        <v>3.7910616926939895E-3</v>
      </c>
      <c r="R381" s="5">
        <f t="shared" si="86"/>
        <v>1.9099468288543644</v>
      </c>
      <c r="T381" s="4">
        <f t="shared" si="100"/>
        <v>1.2500000000000028E-3</v>
      </c>
      <c r="U381" s="5">
        <f t="shared" si="87"/>
        <v>-3.3424469975989801</v>
      </c>
      <c r="V381" s="5">
        <f t="shared" si="88"/>
        <v>-3.2154845809570491</v>
      </c>
      <c r="W381" s="5">
        <f t="shared" si="101"/>
        <v>-0.12696241664193098</v>
      </c>
      <c r="AC381" s="4">
        <f t="shared" si="96"/>
        <v>1.2500000000000028E-3</v>
      </c>
      <c r="AD381" s="5">
        <f t="shared" si="97"/>
        <v>3.2369935977461073E-2</v>
      </c>
      <c r="AE381" s="5">
        <f t="shared" si="89"/>
        <v>3.1140368148503683E-2</v>
      </c>
      <c r="AF381" s="5">
        <f t="shared" si="98"/>
        <v>1.2295678289573897E-3</v>
      </c>
    </row>
    <row r="382" spans="1:32" x14ac:dyDescent="0.25">
      <c r="A382" s="4">
        <f t="shared" si="90"/>
        <v>1.2550000000000029E-3</v>
      </c>
      <c r="B382" s="5">
        <f t="shared" si="80"/>
        <v>18</v>
      </c>
      <c r="C382" s="5">
        <f t="shared" si="81"/>
        <v>5.2523938264533445</v>
      </c>
      <c r="D382" s="5">
        <f t="shared" si="82"/>
        <v>1.911650216906903</v>
      </c>
      <c r="E382" s="5">
        <f t="shared" si="83"/>
        <v>1.1427826217967683</v>
      </c>
      <c r="F382" s="5">
        <f t="shared" si="91"/>
        <v>1.1842106370286059</v>
      </c>
      <c r="G382" s="5">
        <f t="shared" si="84"/>
        <v>0.4925458044927814</v>
      </c>
      <c r="H382" s="5">
        <f t="shared" si="85"/>
        <v>0.52489924400455579</v>
      </c>
      <c r="J382" s="5">
        <f t="shared" si="92"/>
        <v>4.1886721390981228E-2</v>
      </c>
      <c r="K382" s="5">
        <f t="shared" si="93"/>
        <v>0.77729670408275342</v>
      </c>
      <c r="L382" s="5">
        <f t="shared" si="94"/>
        <v>0.6593153414441445</v>
      </c>
      <c r="M382" s="5">
        <f t="shared" si="103"/>
        <v>0.65931139325051735</v>
      </c>
      <c r="N382" s="5">
        <f t="shared" si="103"/>
        <v>0.65931139302405017</v>
      </c>
      <c r="O382" s="5">
        <f t="shared" si="103"/>
        <v>0.65931139302405006</v>
      </c>
      <c r="P382" s="5">
        <f t="shared" si="103"/>
        <v>0.65931139302405006</v>
      </c>
      <c r="Q382" s="4">
        <f t="shared" si="95"/>
        <v>3.790524195238433E-3</v>
      </c>
      <c r="R382" s="5">
        <f t="shared" si="86"/>
        <v>1.911650216906903</v>
      </c>
      <c r="T382" s="4">
        <f t="shared" si="100"/>
        <v>1.2550000000000029E-3</v>
      </c>
      <c r="U382" s="5">
        <f t="shared" si="87"/>
        <v>-3.3407436095464416</v>
      </c>
      <c r="V382" s="5">
        <f t="shared" si="88"/>
        <v>-3.2138979334214244</v>
      </c>
      <c r="W382" s="5">
        <f t="shared" si="101"/>
        <v>-0.12684567612501718</v>
      </c>
      <c r="AC382" s="4">
        <f t="shared" si="96"/>
        <v>1.2550000000000029E-3</v>
      </c>
      <c r="AD382" s="5">
        <f t="shared" si="97"/>
        <v>3.2353439511774384E-2</v>
      </c>
      <c r="AE382" s="5">
        <f t="shared" si="89"/>
        <v>3.1125002256633484E-2</v>
      </c>
      <c r="AF382" s="5">
        <f t="shared" si="98"/>
        <v>1.2284372551409004E-3</v>
      </c>
    </row>
    <row r="383" spans="1:32" x14ac:dyDescent="0.25">
      <c r="A383" s="4">
        <f t="shared" si="90"/>
        <v>1.2600000000000029E-3</v>
      </c>
      <c r="B383" s="5">
        <f t="shared" si="80"/>
        <v>18</v>
      </c>
      <c r="C383" s="5">
        <f t="shared" si="81"/>
        <v>5.2523938264533445</v>
      </c>
      <c r="D383" s="5">
        <f t="shared" si="82"/>
        <v>1.9167584234197701</v>
      </c>
      <c r="E383" s="5">
        <f t="shared" si="83"/>
        <v>1.1427826217967683</v>
      </c>
      <c r="F383" s="5">
        <f t="shared" si="91"/>
        <v>1.1841493225099162</v>
      </c>
      <c r="G383" s="5">
        <f t="shared" si="84"/>
        <v>0.4925458044927814</v>
      </c>
      <c r="H383" s="5">
        <f t="shared" si="85"/>
        <v>0.52484977356631102</v>
      </c>
      <c r="J383" s="5">
        <f t="shared" si="92"/>
        <v>4.1824705481803795E-2</v>
      </c>
      <c r="K383" s="5">
        <f t="shared" si="93"/>
        <v>0.77723468817357599</v>
      </c>
      <c r="L383" s="5">
        <f t="shared" si="94"/>
        <v>0.65931139302405006</v>
      </c>
      <c r="M383" s="5">
        <f t="shared" si="103"/>
        <v>0.65929955098115656</v>
      </c>
      <c r="N383" s="5">
        <f t="shared" si="103"/>
        <v>0.65929954894360521</v>
      </c>
      <c r="O383" s="5">
        <f t="shared" si="103"/>
        <v>0.6592995489436051</v>
      </c>
      <c r="P383" s="5">
        <f t="shared" si="103"/>
        <v>0.6592995489436051</v>
      </c>
      <c r="Q383" s="4">
        <f t="shared" si="95"/>
        <v>3.7889123205989256E-3</v>
      </c>
      <c r="R383" s="5">
        <f t="shared" si="86"/>
        <v>1.9167584234197701</v>
      </c>
      <c r="T383" s="4">
        <f t="shared" si="100"/>
        <v>1.2600000000000029E-3</v>
      </c>
      <c r="U383" s="5">
        <f t="shared" si="87"/>
        <v>-3.3356354030335744</v>
      </c>
      <c r="V383" s="5">
        <f t="shared" si="88"/>
        <v>-3.2091395566441121</v>
      </c>
      <c r="W383" s="5">
        <f t="shared" si="101"/>
        <v>-0.12649584638946232</v>
      </c>
      <c r="AC383" s="4">
        <f t="shared" si="96"/>
        <v>1.2600000000000029E-3</v>
      </c>
      <c r="AD383" s="5">
        <f t="shared" si="97"/>
        <v>3.2303969073529615E-2</v>
      </c>
      <c r="AE383" s="5">
        <f t="shared" si="89"/>
        <v>3.1078919745303048E-2</v>
      </c>
      <c r="AF383" s="5">
        <f t="shared" si="98"/>
        <v>1.2250493282265663E-3</v>
      </c>
    </row>
    <row r="384" spans="1:32" x14ac:dyDescent="0.25">
      <c r="A384" s="4">
        <f t="shared" si="90"/>
        <v>1.2650000000000029E-3</v>
      </c>
      <c r="B384" s="5">
        <f t="shared" si="80"/>
        <v>18</v>
      </c>
      <c r="C384" s="5">
        <f t="shared" si="81"/>
        <v>5.2523938264533445</v>
      </c>
      <c r="D384" s="5">
        <f t="shared" si="82"/>
        <v>1.9252655779231382</v>
      </c>
      <c r="E384" s="5">
        <f t="shared" si="83"/>
        <v>1.1427826217967683</v>
      </c>
      <c r="F384" s="5">
        <f t="shared" si="91"/>
        <v>1.1840471987544792</v>
      </c>
      <c r="G384" s="5">
        <f t="shared" si="84"/>
        <v>0.4925458044927814</v>
      </c>
      <c r="H384" s="5">
        <f t="shared" si="85"/>
        <v>0.52476738600808726</v>
      </c>
      <c r="J384" s="5">
        <f t="shared" si="92"/>
        <v>4.1721413637873718E-2</v>
      </c>
      <c r="K384" s="5">
        <f t="shared" si="93"/>
        <v>0.7771313963296459</v>
      </c>
      <c r="L384" s="5">
        <f t="shared" si="94"/>
        <v>0.6592995489436051</v>
      </c>
      <c r="M384" s="5">
        <f t="shared" si="103"/>
        <v>0.65927981840300565</v>
      </c>
      <c r="N384" s="5">
        <f t="shared" si="103"/>
        <v>0.65927981274639225</v>
      </c>
      <c r="O384" s="5">
        <f t="shared" si="103"/>
        <v>0.6592798127463918</v>
      </c>
      <c r="P384" s="5">
        <f t="shared" si="103"/>
        <v>0.6592798127463918</v>
      </c>
      <c r="Q384" s="4">
        <f t="shared" si="95"/>
        <v>3.7862279211793243E-3</v>
      </c>
      <c r="R384" s="5">
        <f t="shared" si="86"/>
        <v>1.9252655779231382</v>
      </c>
      <c r="T384" s="4">
        <f t="shared" si="100"/>
        <v>1.2650000000000029E-3</v>
      </c>
      <c r="U384" s="5">
        <f t="shared" si="87"/>
        <v>-3.3271282485302063</v>
      </c>
      <c r="V384" s="5">
        <f t="shared" si="88"/>
        <v>-3.2012141465685064</v>
      </c>
      <c r="W384" s="5">
        <f t="shared" si="101"/>
        <v>-0.12591410196169983</v>
      </c>
      <c r="AC384" s="4">
        <f t="shared" si="96"/>
        <v>1.2650000000000029E-3</v>
      </c>
      <c r="AD384" s="5">
        <f t="shared" si="97"/>
        <v>3.2221581515305853E-2</v>
      </c>
      <c r="AE384" s="5">
        <f t="shared" si="89"/>
        <v>3.1002166092387456E-2</v>
      </c>
      <c r="AF384" s="5">
        <f t="shared" si="98"/>
        <v>1.2194154229183962E-3</v>
      </c>
    </row>
    <row r="385" spans="1:32" x14ac:dyDescent="0.25">
      <c r="A385" s="4">
        <f t="shared" si="90"/>
        <v>1.2700000000000029E-3</v>
      </c>
      <c r="B385" s="5">
        <f t="shared" si="80"/>
        <v>18</v>
      </c>
      <c r="C385" s="5">
        <f t="shared" si="81"/>
        <v>5.2523938264533445</v>
      </c>
      <c r="D385" s="5">
        <f t="shared" si="82"/>
        <v>1.9371619045141983</v>
      </c>
      <c r="E385" s="5">
        <f t="shared" si="83"/>
        <v>1.1427826217967683</v>
      </c>
      <c r="F385" s="5">
        <f t="shared" si="91"/>
        <v>1.1839043663565776</v>
      </c>
      <c r="G385" s="5">
        <f t="shared" si="84"/>
        <v>0.4925458044927814</v>
      </c>
      <c r="H385" s="5">
        <f t="shared" si="85"/>
        <v>0.52465217600463887</v>
      </c>
      <c r="J385" s="5">
        <f t="shared" si="92"/>
        <v>4.1576947795770362E-2</v>
      </c>
      <c r="K385" s="5">
        <f t="shared" si="93"/>
        <v>0.77698693048754253</v>
      </c>
      <c r="L385" s="5">
        <f t="shared" si="94"/>
        <v>0.6592798127463918</v>
      </c>
      <c r="M385" s="5">
        <f t="shared" si="103"/>
        <v>0.65925220142971064</v>
      </c>
      <c r="N385" s="5">
        <f t="shared" si="103"/>
        <v>0.65925219035194038</v>
      </c>
      <c r="O385" s="5">
        <f t="shared" si="103"/>
        <v>0.65925219035193861</v>
      </c>
      <c r="P385" s="5">
        <f t="shared" si="103"/>
        <v>0.65925219035193861</v>
      </c>
      <c r="Q385" s="4">
        <f t="shared" si="95"/>
        <v>3.7824740817276256E-3</v>
      </c>
      <c r="R385" s="5">
        <f t="shared" si="86"/>
        <v>1.9371619045141983</v>
      </c>
      <c r="T385" s="4">
        <f t="shared" si="100"/>
        <v>1.2700000000000029E-3</v>
      </c>
      <c r="U385" s="5">
        <f t="shared" si="87"/>
        <v>-3.3152319219391462</v>
      </c>
      <c r="V385" s="5">
        <f t="shared" si="88"/>
        <v>-3.1901295246175048</v>
      </c>
      <c r="W385" s="5">
        <f t="shared" si="101"/>
        <v>-0.12510239732164141</v>
      </c>
      <c r="AC385" s="4">
        <f t="shared" si="96"/>
        <v>1.2700000000000029E-3</v>
      </c>
      <c r="AD385" s="5">
        <f t="shared" si="97"/>
        <v>3.2106371511857468E-2</v>
      </c>
      <c r="AE385" s="5">
        <f t="shared" si="89"/>
        <v>3.0894817044475543E-2</v>
      </c>
      <c r="AF385" s="5">
        <f t="shared" si="98"/>
        <v>1.2115544673819249E-3</v>
      </c>
    </row>
    <row r="386" spans="1:32" x14ac:dyDescent="0.25">
      <c r="A386" s="4">
        <f t="shared" si="90"/>
        <v>1.2750000000000029E-3</v>
      </c>
      <c r="B386" s="5">
        <f t="shared" si="80"/>
        <v>18</v>
      </c>
      <c r="C386" s="5">
        <f t="shared" si="81"/>
        <v>5.2523938264533445</v>
      </c>
      <c r="D386" s="5">
        <f t="shared" si="82"/>
        <v>1.9524337341713274</v>
      </c>
      <c r="E386" s="5">
        <f t="shared" si="83"/>
        <v>1.1427826217967683</v>
      </c>
      <c r="F386" s="5">
        <f t="shared" si="91"/>
        <v>1.1837209660097092</v>
      </c>
      <c r="G386" s="5">
        <f t="shared" si="84"/>
        <v>0.4925458044927814</v>
      </c>
      <c r="H386" s="5">
        <f t="shared" si="85"/>
        <v>0.52450427593363846</v>
      </c>
      <c r="J386" s="5">
        <f t="shared" si="92"/>
        <v>4.1391450525838321E-2</v>
      </c>
      <c r="K386" s="5">
        <f t="shared" si="93"/>
        <v>0.77680143321761053</v>
      </c>
      <c r="L386" s="5">
        <f t="shared" si="94"/>
        <v>0.65925219035193861</v>
      </c>
      <c r="M386" s="5">
        <f t="shared" si="103"/>
        <v>0.65921670836843815</v>
      </c>
      <c r="N386" s="5">
        <f t="shared" si="103"/>
        <v>0.65921669007607553</v>
      </c>
      <c r="O386" s="5">
        <f t="shared" si="103"/>
        <v>0.65921669007607064</v>
      </c>
      <c r="P386" s="5">
        <f t="shared" si="103"/>
        <v>0.65921669007607064</v>
      </c>
      <c r="Q386" s="4">
        <f t="shared" si="95"/>
        <v>3.7776551154502852E-3</v>
      </c>
      <c r="R386" s="5">
        <f t="shared" si="86"/>
        <v>1.9524337341713274</v>
      </c>
      <c r="T386" s="4">
        <f t="shared" si="100"/>
        <v>1.2750000000000029E-3</v>
      </c>
      <c r="U386" s="5">
        <f t="shared" si="87"/>
        <v>-3.2999600922820171</v>
      </c>
      <c r="V386" s="5">
        <f t="shared" si="88"/>
        <v>-3.1758966299747105</v>
      </c>
      <c r="W386" s="5">
        <f t="shared" si="101"/>
        <v>-0.12406346230730669</v>
      </c>
      <c r="AC386" s="4">
        <f t="shared" si="96"/>
        <v>1.2750000000000029E-3</v>
      </c>
      <c r="AD386" s="5">
        <f t="shared" si="97"/>
        <v>3.1958471440857061E-2</v>
      </c>
      <c r="AE386" s="5">
        <f t="shared" si="89"/>
        <v>3.0756978542117196E-2</v>
      </c>
      <c r="AF386" s="5">
        <f t="shared" si="98"/>
        <v>1.2014928987398657E-3</v>
      </c>
    </row>
    <row r="387" spans="1:32" x14ac:dyDescent="0.25">
      <c r="A387" s="4">
        <f t="shared" si="90"/>
        <v>1.2800000000000029E-3</v>
      </c>
      <c r="B387" s="5">
        <f t="shared" ref="B387:B450" si="104">A$49</f>
        <v>18</v>
      </c>
      <c r="C387" s="5">
        <f t="shared" ref="C387:C450" si="105">F$77</f>
        <v>5.2523938264533445</v>
      </c>
      <c r="D387" s="5">
        <f t="shared" ref="D387:D450" si="106">IF(R387&lt;(H387+A$46),H387+A$46,R387)</f>
        <v>1.9710635219823036</v>
      </c>
      <c r="E387" s="5">
        <f t="shared" ref="E387:E450" si="107">B$78</f>
        <v>1.1427826217967683</v>
      </c>
      <c r="F387" s="5">
        <f t="shared" si="91"/>
        <v>1.1834971783682517</v>
      </c>
      <c r="G387" s="5">
        <f t="shared" ref="G387:G450" si="108">B$76</f>
        <v>0.4925458044927814</v>
      </c>
      <c r="H387" s="5">
        <f t="shared" ref="H387:H450" si="109">B$119+Q387*B$83</f>
        <v>0.52432385570883067</v>
      </c>
      <c r="J387" s="5">
        <f t="shared" si="92"/>
        <v>4.1165104891487662E-2</v>
      </c>
      <c r="K387" s="5">
        <f t="shared" si="93"/>
        <v>0.77657508758325977</v>
      </c>
      <c r="L387" s="5">
        <f t="shared" si="94"/>
        <v>0.65921669007607064</v>
      </c>
      <c r="M387" s="5">
        <f t="shared" si="103"/>
        <v>0.65917334994836463</v>
      </c>
      <c r="N387" s="5">
        <f t="shared" si="103"/>
        <v>0.65917332265943207</v>
      </c>
      <c r="O387" s="5">
        <f t="shared" si="103"/>
        <v>0.65917332265942119</v>
      </c>
      <c r="P387" s="5">
        <f t="shared" si="103"/>
        <v>0.65917332265942119</v>
      </c>
      <c r="Q387" s="4">
        <f t="shared" si="95"/>
        <v>3.7717765585759174E-3</v>
      </c>
      <c r="R387" s="5">
        <f t="shared" ref="R387:R450" si="110">$B$120-B$45*Q387*B$84</f>
        <v>1.9710635219823036</v>
      </c>
      <c r="T387" s="4">
        <f t="shared" si="100"/>
        <v>1.2800000000000029E-3</v>
      </c>
      <c r="U387" s="5">
        <f t="shared" ref="U387:U450" si="111">D387-F$77</f>
        <v>-3.2813303044710409</v>
      </c>
      <c r="V387" s="5">
        <f t="shared" ref="V387:V450" si="112">V$128*SIN(F$124*T387)</f>
        <v>-3.1585295087887784</v>
      </c>
      <c r="W387" s="5">
        <f t="shared" si="101"/>
        <v>-0.12280079568226254</v>
      </c>
      <c r="AC387" s="4">
        <f t="shared" si="96"/>
        <v>1.2800000000000029E-3</v>
      </c>
      <c r="AD387" s="5">
        <f t="shared" si="97"/>
        <v>3.1778051216049263E-2</v>
      </c>
      <c r="AE387" s="5">
        <f t="shared" ref="AE387:AE450" si="113">AE$128*SIN(F$124*AC387)</f>
        <v>3.0588786615272801E-2</v>
      </c>
      <c r="AF387" s="5">
        <f t="shared" si="98"/>
        <v>1.1892646007764622E-3</v>
      </c>
    </row>
    <row r="388" spans="1:32" x14ac:dyDescent="0.25">
      <c r="A388" s="4">
        <f t="shared" ref="A388:A451" si="114">A387+H$124</f>
        <v>1.2850000000000029E-3</v>
      </c>
      <c r="B388" s="5">
        <f t="shared" si="104"/>
        <v>18</v>
      </c>
      <c r="C388" s="5">
        <f t="shared" si="105"/>
        <v>5.2523938264533445</v>
      </c>
      <c r="D388" s="5">
        <f t="shared" si="106"/>
        <v>1.9930298692744977</v>
      </c>
      <c r="E388" s="5">
        <f t="shared" si="107"/>
        <v>1.1427826217967683</v>
      </c>
      <c r="F388" s="5">
        <f t="shared" ref="F388:F451" si="115">H388+P388</f>
        <v>1.1832332238698409</v>
      </c>
      <c r="G388" s="5">
        <f t="shared" si="108"/>
        <v>0.4925458044927814</v>
      </c>
      <c r="H388" s="5">
        <f t="shared" si="109"/>
        <v>0.52411112256571191</v>
      </c>
      <c r="J388" s="5">
        <f t="shared" ref="J388:J451" si="116">B$117*SIN(F$124*A388)</f>
        <v>4.0898134268532449E-2</v>
      </c>
      <c r="K388" s="5">
        <f t="shared" si="93"/>
        <v>0.77630811696030455</v>
      </c>
      <c r="L388" s="5">
        <f t="shared" si="94"/>
        <v>0.65917332265942119</v>
      </c>
      <c r="M388" s="5">
        <f t="shared" si="103"/>
        <v>0.65912213935734265</v>
      </c>
      <c r="N388" s="5">
        <f t="shared" si="103"/>
        <v>0.65912210130414994</v>
      </c>
      <c r="O388" s="5">
        <f t="shared" si="103"/>
        <v>0.65912210130412885</v>
      </c>
      <c r="P388" s="5">
        <f t="shared" si="103"/>
        <v>0.65912210130412885</v>
      </c>
      <c r="Q388" s="4">
        <f t="shared" si="95"/>
        <v>3.7648451633721983E-3</v>
      </c>
      <c r="R388" s="5">
        <f t="shared" si="110"/>
        <v>1.9930298692744977</v>
      </c>
      <c r="T388" s="4">
        <f t="shared" si="100"/>
        <v>1.2850000000000029E-3</v>
      </c>
      <c r="U388" s="5">
        <f t="shared" si="111"/>
        <v>-3.2593639571788469</v>
      </c>
      <c r="V388" s="5">
        <f t="shared" si="112"/>
        <v>-3.1380453003115609</v>
      </c>
      <c r="W388" s="5">
        <f t="shared" si="101"/>
        <v>-0.12131865686728593</v>
      </c>
      <c r="AC388" s="4">
        <f t="shared" si="96"/>
        <v>1.2850000000000029E-3</v>
      </c>
      <c r="AD388" s="5">
        <f t="shared" si="97"/>
        <v>3.1565318072930504E-2</v>
      </c>
      <c r="AE388" s="5">
        <f t="shared" si="113"/>
        <v>3.0390407249068097E-2</v>
      </c>
      <c r="AF388" s="5">
        <f t="shared" si="98"/>
        <v>1.1749108238624066E-3</v>
      </c>
    </row>
    <row r="389" spans="1:32" x14ac:dyDescent="0.25">
      <c r="A389" s="4">
        <f t="shared" si="114"/>
        <v>1.2900000000000029E-3</v>
      </c>
      <c r="B389" s="5">
        <f t="shared" si="104"/>
        <v>18</v>
      </c>
      <c r="C389" s="5">
        <f t="shared" si="105"/>
        <v>5.2523938264533445</v>
      </c>
      <c r="D389" s="5">
        <f t="shared" si="106"/>
        <v>2.0183075506316399</v>
      </c>
      <c r="E389" s="5">
        <f t="shared" si="107"/>
        <v>1.1427826217967683</v>
      </c>
      <c r="F389" s="5">
        <f t="shared" si="115"/>
        <v>1.182929362518633</v>
      </c>
      <c r="G389" s="5">
        <f t="shared" si="108"/>
        <v>0.4925458044927814</v>
      </c>
      <c r="H389" s="5">
        <f t="shared" si="109"/>
        <v>0.52386632079988671</v>
      </c>
      <c r="J389" s="5">
        <f t="shared" si="116"/>
        <v>4.0590802124745785E-2</v>
      </c>
      <c r="K389" s="5">
        <f t="shared" ref="K389:K452" si="117">$B$121+J389</f>
        <v>0.77600078481651791</v>
      </c>
      <c r="L389" s="5">
        <f t="shared" ref="L389:L452" si="118">P388</f>
        <v>0.65912210130412885</v>
      </c>
      <c r="M389" s="5">
        <f t="shared" si="103"/>
        <v>0.65906309228677207</v>
      </c>
      <c r="N389" s="5">
        <f t="shared" si="103"/>
        <v>0.65906304171878349</v>
      </c>
      <c r="O389" s="5">
        <f t="shared" si="103"/>
        <v>0.65906304171874641</v>
      </c>
      <c r="P389" s="5">
        <f t="shared" si="103"/>
        <v>0.65906304171874641</v>
      </c>
      <c r="Q389" s="4">
        <f t="shared" ref="Q389:Q452" si="119">$B$65*(EXP(P389/$B$64)-1)</f>
        <v>3.7568688896208366E-3</v>
      </c>
      <c r="R389" s="5">
        <f t="shared" si="110"/>
        <v>2.0183075506316399</v>
      </c>
      <c r="T389" s="4">
        <f t="shared" si="100"/>
        <v>1.2900000000000029E-3</v>
      </c>
      <c r="U389" s="5">
        <f t="shared" si="111"/>
        <v>-3.2340862758217046</v>
      </c>
      <c r="V389" s="5">
        <f t="shared" si="112"/>
        <v>-3.1144642199837365</v>
      </c>
      <c r="W389" s="5">
        <f t="shared" si="101"/>
        <v>-0.11962205583796814</v>
      </c>
      <c r="AC389" s="4">
        <f t="shared" ref="AC389:AC452" si="120">A389</f>
        <v>1.2900000000000029E-3</v>
      </c>
      <c r="AD389" s="5">
        <f t="shared" ref="AD389:AD452" si="121">H389-B$76</f>
        <v>3.1320516307105306E-2</v>
      </c>
      <c r="AE389" s="5">
        <f t="shared" si="113"/>
        <v>3.01620362199869E-2</v>
      </c>
      <c r="AF389" s="5">
        <f t="shared" ref="AF389:AF452" si="122">AD389-AE389</f>
        <v>1.1584800871184062E-3</v>
      </c>
    </row>
    <row r="390" spans="1:32" x14ac:dyDescent="0.25">
      <c r="A390" s="4">
        <f t="shared" si="114"/>
        <v>1.295000000000003E-3</v>
      </c>
      <c r="B390" s="5">
        <f t="shared" si="104"/>
        <v>18</v>
      </c>
      <c r="C390" s="5">
        <f t="shared" si="105"/>
        <v>5.2523938264533445</v>
      </c>
      <c r="D390" s="5">
        <f t="shared" si="106"/>
        <v>2.0468675457785572</v>
      </c>
      <c r="E390" s="5">
        <f t="shared" si="107"/>
        <v>1.1427826217967683</v>
      </c>
      <c r="F390" s="5">
        <f t="shared" si="115"/>
        <v>1.1825858936296743</v>
      </c>
      <c r="G390" s="5">
        <f t="shared" si="108"/>
        <v>0.4925458044927814</v>
      </c>
      <c r="H390" s="5">
        <f t="shared" si="109"/>
        <v>0.52358973145827969</v>
      </c>
      <c r="J390" s="5">
        <f t="shared" si="116"/>
        <v>4.0243411759848927E-2</v>
      </c>
      <c r="K390" s="5">
        <f t="shared" si="117"/>
        <v>0.77565339445162107</v>
      </c>
      <c r="L390" s="5">
        <f t="shared" si="118"/>
        <v>0.65906304171874641</v>
      </c>
      <c r="M390" s="5">
        <f t="shared" si="103"/>
        <v>0.65899622698470717</v>
      </c>
      <c r="N390" s="5">
        <f t="shared" si="103"/>
        <v>0.6589961621714554</v>
      </c>
      <c r="O390" s="5">
        <f t="shared" si="103"/>
        <v>0.65899616217139445</v>
      </c>
      <c r="P390" s="5">
        <f t="shared" si="103"/>
        <v>0.65899616217139445</v>
      </c>
      <c r="Q390" s="4">
        <f t="shared" si="119"/>
        <v>3.7478568945564636E-3</v>
      </c>
      <c r="R390" s="5">
        <f t="shared" si="110"/>
        <v>2.0468675457785572</v>
      </c>
      <c r="T390" s="4">
        <f t="shared" si="100"/>
        <v>1.295000000000003E-3</v>
      </c>
      <c r="U390" s="5">
        <f t="shared" si="111"/>
        <v>-3.2055262806747873</v>
      </c>
      <c r="V390" s="5">
        <f t="shared" si="112"/>
        <v>-3.0878095394846099</v>
      </c>
      <c r="W390" s="5">
        <f t="shared" si="101"/>
        <v>-0.11771674119017739</v>
      </c>
      <c r="AC390" s="4">
        <f t="shared" si="120"/>
        <v>1.295000000000003E-3</v>
      </c>
      <c r="AD390" s="5">
        <f t="shared" si="121"/>
        <v>3.1043926965498292E-2</v>
      </c>
      <c r="AE390" s="5">
        <f t="shared" si="113"/>
        <v>2.9903898902663335E-2</v>
      </c>
      <c r="AF390" s="5">
        <f t="shared" si="122"/>
        <v>1.1400280628349573E-3</v>
      </c>
    </row>
    <row r="391" spans="1:32" x14ac:dyDescent="0.25">
      <c r="A391" s="4">
        <f t="shared" si="114"/>
        <v>1.300000000000003E-3</v>
      </c>
      <c r="B391" s="5">
        <f t="shared" si="104"/>
        <v>18</v>
      </c>
      <c r="C391" s="5">
        <f t="shared" si="105"/>
        <v>5.2523938264533445</v>
      </c>
      <c r="D391" s="5">
        <f t="shared" si="106"/>
        <v>2.0786770763110329</v>
      </c>
      <c r="E391" s="5">
        <f t="shared" si="107"/>
        <v>1.1427826217967683</v>
      </c>
      <c r="F391" s="5">
        <f t="shared" si="115"/>
        <v>1.1822031555346215</v>
      </c>
      <c r="G391" s="5">
        <f t="shared" si="108"/>
        <v>0.4925458044927814</v>
      </c>
      <c r="H391" s="5">
        <f t="shared" si="109"/>
        <v>0.52328167198342523</v>
      </c>
      <c r="J391" s="5">
        <f t="shared" si="116"/>
        <v>3.9856306006191076E-2</v>
      </c>
      <c r="K391" s="5">
        <f t="shared" si="117"/>
        <v>0.77526628869796321</v>
      </c>
      <c r="L391" s="5">
        <f t="shared" si="118"/>
        <v>0.65899616217139445</v>
      </c>
      <c r="M391" s="5">
        <f t="shared" ref="M391:P410" si="123">L391-($B$65*(EXP(L391/$B$64)-1)-$K391/$B$122+L391/$B$122)/($B$66*EXP(L391/$B$64)+$B$123)</f>
        <v>0.65892156431723947</v>
      </c>
      <c r="N391" s="5">
        <f t="shared" si="123"/>
        <v>0.65892148355129088</v>
      </c>
      <c r="O391" s="5">
        <f t="shared" si="123"/>
        <v>0.65892148355119629</v>
      </c>
      <c r="P391" s="5">
        <f t="shared" si="123"/>
        <v>0.65892148355119629</v>
      </c>
      <c r="Q391" s="4">
        <f t="shared" si="119"/>
        <v>3.7378195212766697E-3</v>
      </c>
      <c r="R391" s="5">
        <f t="shared" si="110"/>
        <v>2.0786770763110329</v>
      </c>
      <c r="T391" s="4">
        <f t="shared" si="100"/>
        <v>1.300000000000003E-3</v>
      </c>
      <c r="U391" s="5">
        <f t="shared" si="111"/>
        <v>-3.1737167501423116</v>
      </c>
      <c r="V391" s="5">
        <f t="shared" si="112"/>
        <v>-3.0581075637657755</v>
      </c>
      <c r="W391" s="5">
        <f t="shared" si="101"/>
        <v>-0.11560918637653606</v>
      </c>
      <c r="AC391" s="4">
        <f t="shared" si="120"/>
        <v>1.300000000000003E-3</v>
      </c>
      <c r="AD391" s="5">
        <f t="shared" si="121"/>
        <v>3.0735867490643831E-2</v>
      </c>
      <c r="AE391" s="5">
        <f t="shared" si="113"/>
        <v>2.9616250047464307E-2</v>
      </c>
      <c r="AF391" s="5">
        <f t="shared" si="122"/>
        <v>1.1196174431795242E-3</v>
      </c>
    </row>
    <row r="392" spans="1:32" x14ac:dyDescent="0.25">
      <c r="A392" s="4">
        <f t="shared" si="114"/>
        <v>1.305000000000003E-3</v>
      </c>
      <c r="B392" s="5">
        <f t="shared" si="104"/>
        <v>18</v>
      </c>
      <c r="C392" s="5">
        <f t="shared" si="105"/>
        <v>5.2523938264533445</v>
      </c>
      <c r="D392" s="5">
        <f t="shared" si="106"/>
        <v>2.1136996472451131</v>
      </c>
      <c r="E392" s="5">
        <f t="shared" si="107"/>
        <v>1.1427826217967683</v>
      </c>
      <c r="F392" s="5">
        <f t="shared" si="115"/>
        <v>1.1817815252491164</v>
      </c>
      <c r="G392" s="5">
        <f t="shared" si="108"/>
        <v>0.4925458044927814</v>
      </c>
      <c r="H392" s="5">
        <f t="shared" si="109"/>
        <v>0.52294249581108299</v>
      </c>
      <c r="J392" s="5">
        <f t="shared" si="116"/>
        <v>3.9429866890415256E-2</v>
      </c>
      <c r="K392" s="5">
        <f t="shared" si="117"/>
        <v>0.77483984958218743</v>
      </c>
      <c r="L392" s="5">
        <f t="shared" si="118"/>
        <v>0.65892148355119629</v>
      </c>
      <c r="M392" s="5">
        <f t="shared" si="123"/>
        <v>0.65883912783819265</v>
      </c>
      <c r="N392" s="5">
        <f t="shared" si="123"/>
        <v>0.65883902943817363</v>
      </c>
      <c r="O392" s="5">
        <f t="shared" si="123"/>
        <v>0.65883902943803341</v>
      </c>
      <c r="P392" s="5">
        <f t="shared" si="123"/>
        <v>0.65883902943803341</v>
      </c>
      <c r="Q392" s="4">
        <f t="shared" si="119"/>
        <v>3.7267682856312865E-3</v>
      </c>
      <c r="R392" s="5">
        <f t="shared" si="110"/>
        <v>2.1136996472451131</v>
      </c>
      <c r="T392" s="4">
        <f t="shared" si="100"/>
        <v>1.305000000000003E-3</v>
      </c>
      <c r="U392" s="5">
        <f t="shared" si="111"/>
        <v>-3.1386941792082315</v>
      </c>
      <c r="V392" s="5">
        <f t="shared" si="112"/>
        <v>-3.0253876050913049</v>
      </c>
      <c r="W392" s="5">
        <f t="shared" si="101"/>
        <v>-0.11330657411692657</v>
      </c>
      <c r="AC392" s="4">
        <f t="shared" si="120"/>
        <v>1.305000000000003E-3</v>
      </c>
      <c r="AD392" s="5">
        <f t="shared" si="121"/>
        <v>3.0396691318301583E-2</v>
      </c>
      <c r="AE392" s="5">
        <f t="shared" si="113"/>
        <v>2.9299373529081633E-2</v>
      </c>
      <c r="AF392" s="5">
        <f t="shared" si="122"/>
        <v>1.0973177892199502E-3</v>
      </c>
    </row>
    <row r="393" spans="1:32" x14ac:dyDescent="0.25">
      <c r="A393" s="4">
        <f t="shared" si="114"/>
        <v>1.310000000000003E-3</v>
      </c>
      <c r="B393" s="5">
        <f t="shared" si="104"/>
        <v>18</v>
      </c>
      <c r="C393" s="5">
        <f t="shared" si="105"/>
        <v>5.2523938264533445</v>
      </c>
      <c r="D393" s="5">
        <f t="shared" si="106"/>
        <v>2.1518950933560674</v>
      </c>
      <c r="E393" s="5">
        <f t="shared" si="107"/>
        <v>1.1427826217967683</v>
      </c>
      <c r="F393" s="5">
        <f t="shared" si="115"/>
        <v>1.1813214181021308</v>
      </c>
      <c r="G393" s="5">
        <f t="shared" si="108"/>
        <v>0.4925458044927814</v>
      </c>
      <c r="H393" s="5">
        <f t="shared" si="109"/>
        <v>0.52257259192146854</v>
      </c>
      <c r="J393" s="5">
        <f t="shared" si="116"/>
        <v>3.8964515256444093E-2</v>
      </c>
      <c r="K393" s="5">
        <f t="shared" si="117"/>
        <v>0.77437449794821622</v>
      </c>
      <c r="L393" s="5">
        <f t="shared" si="118"/>
        <v>0.65883902943803341</v>
      </c>
      <c r="M393" s="5">
        <f t="shared" si="123"/>
        <v>0.65874894386717286</v>
      </c>
      <c r="N393" s="5">
        <f t="shared" si="123"/>
        <v>0.65874882618086261</v>
      </c>
      <c r="O393" s="5">
        <f t="shared" si="123"/>
        <v>0.65874882618066222</v>
      </c>
      <c r="P393" s="5">
        <f t="shared" si="123"/>
        <v>0.65874882618066222</v>
      </c>
      <c r="Q393" s="4">
        <f t="shared" si="119"/>
        <v>3.7147158616003036E-3</v>
      </c>
      <c r="R393" s="5">
        <f t="shared" si="110"/>
        <v>2.1518950933560674</v>
      </c>
      <c r="T393" s="4">
        <f t="shared" si="100"/>
        <v>1.310000000000003E-3</v>
      </c>
      <c r="U393" s="5">
        <f t="shared" si="111"/>
        <v>-3.1004987330972771</v>
      </c>
      <c r="V393" s="5">
        <f t="shared" si="112"/>
        <v>-2.9896819541100794</v>
      </c>
      <c r="W393" s="5">
        <f t="shared" si="101"/>
        <v>-0.11081677898719766</v>
      </c>
      <c r="AC393" s="4">
        <f t="shared" si="120"/>
        <v>1.310000000000003E-3</v>
      </c>
      <c r="AD393" s="5">
        <f t="shared" si="121"/>
        <v>3.0026787428687141E-2</v>
      </c>
      <c r="AE393" s="5">
        <f t="shared" si="113"/>
        <v>2.8953582066381971E-2</v>
      </c>
      <c r="AF393" s="5">
        <f t="shared" si="122"/>
        <v>1.0732053623051692E-3</v>
      </c>
    </row>
    <row r="394" spans="1:32" x14ac:dyDescent="0.25">
      <c r="A394" s="4">
        <f t="shared" si="114"/>
        <v>1.315000000000003E-3</v>
      </c>
      <c r="B394" s="5">
        <f t="shared" si="104"/>
        <v>18</v>
      </c>
      <c r="C394" s="5">
        <f t="shared" si="105"/>
        <v>5.2523938264533445</v>
      </c>
      <c r="D394" s="5">
        <f t="shared" si="106"/>
        <v>2.1932196302730542</v>
      </c>
      <c r="E394" s="5">
        <f t="shared" si="107"/>
        <v>1.1427826217967683</v>
      </c>
      <c r="F394" s="5">
        <f t="shared" si="115"/>
        <v>1.1808232873276614</v>
      </c>
      <c r="G394" s="5">
        <f t="shared" si="108"/>
        <v>0.4925458044927814</v>
      </c>
      <c r="H394" s="5">
        <f t="shared" si="109"/>
        <v>0.52217238434442637</v>
      </c>
      <c r="J394" s="5">
        <f t="shared" si="116"/>
        <v>3.846071035015778E-2</v>
      </c>
      <c r="K394" s="5">
        <f t="shared" si="117"/>
        <v>0.7738706930419299</v>
      </c>
      <c r="L394" s="5">
        <f t="shared" si="118"/>
        <v>0.65874882618066222</v>
      </c>
      <c r="M394" s="5">
        <f t="shared" si="123"/>
        <v>0.65865104157601795</v>
      </c>
      <c r="N394" s="5">
        <f t="shared" si="123"/>
        <v>0.65865090298351281</v>
      </c>
      <c r="O394" s="5">
        <f t="shared" si="123"/>
        <v>0.65865090298323503</v>
      </c>
      <c r="P394" s="5">
        <f t="shared" si="123"/>
        <v>0.65865090298323503</v>
      </c>
      <c r="Q394" s="4">
        <f t="shared" si="119"/>
        <v>3.7016760651711507E-3</v>
      </c>
      <c r="R394" s="5">
        <f t="shared" si="110"/>
        <v>2.1932196302730542</v>
      </c>
      <c r="T394" s="4">
        <f t="shared" si="100"/>
        <v>1.315000000000003E-3</v>
      </c>
      <c r="U394" s="5">
        <f t="shared" si="111"/>
        <v>-3.0591741961802903</v>
      </c>
      <c r="V394" s="5">
        <f t="shared" si="112"/>
        <v>-2.9510258479888258</v>
      </c>
      <c r="W394" s="5">
        <f t="shared" si="101"/>
        <v>-0.10814834819146446</v>
      </c>
      <c r="AC394" s="4">
        <f t="shared" si="120"/>
        <v>1.315000000000003E-3</v>
      </c>
      <c r="AD394" s="5">
        <f t="shared" si="121"/>
        <v>2.9626579851644963E-2</v>
      </c>
      <c r="AE394" s="5">
        <f t="shared" si="113"/>
        <v>2.8579216913791134E-2</v>
      </c>
      <c r="AF394" s="5">
        <f t="shared" si="122"/>
        <v>1.0473629378538289E-3</v>
      </c>
    </row>
    <row r="395" spans="1:32" x14ac:dyDescent="0.25">
      <c r="A395" s="4">
        <f t="shared" si="114"/>
        <v>1.320000000000003E-3</v>
      </c>
      <c r="B395" s="5">
        <f t="shared" si="104"/>
        <v>18</v>
      </c>
      <c r="C395" s="5">
        <f t="shared" si="105"/>
        <v>5.2523938264533445</v>
      </c>
      <c r="D395" s="5">
        <f t="shared" si="106"/>
        <v>2.2376259102922749</v>
      </c>
      <c r="E395" s="5">
        <f t="shared" si="107"/>
        <v>1.1427826217967683</v>
      </c>
      <c r="F395" s="5">
        <f t="shared" si="115"/>
        <v>1.1802876236191735</v>
      </c>
      <c r="G395" s="5">
        <f t="shared" si="108"/>
        <v>0.4925458044927814</v>
      </c>
      <c r="H395" s="5">
        <f t="shared" si="109"/>
        <v>0.5217423316189076</v>
      </c>
      <c r="J395" s="5">
        <f t="shared" si="116"/>
        <v>3.7918949366173696E-2</v>
      </c>
      <c r="K395" s="5">
        <f t="shared" si="117"/>
        <v>0.77332893205794584</v>
      </c>
      <c r="L395" s="5">
        <f t="shared" si="118"/>
        <v>0.65865090298323503</v>
      </c>
      <c r="M395" s="5">
        <f t="shared" si="123"/>
        <v>0.65854545308368395</v>
      </c>
      <c r="N395" s="5">
        <f t="shared" si="123"/>
        <v>0.65854529200064094</v>
      </c>
      <c r="O395" s="5">
        <f t="shared" si="123"/>
        <v>0.65854529200026601</v>
      </c>
      <c r="P395" s="5">
        <f t="shared" si="123"/>
        <v>0.65854529200026601</v>
      </c>
      <c r="Q395" s="4">
        <f t="shared" si="119"/>
        <v>3.6876638367270712E-3</v>
      </c>
      <c r="R395" s="5">
        <f t="shared" si="110"/>
        <v>2.2376259102922749</v>
      </c>
      <c r="T395" s="4">
        <f t="shared" si="100"/>
        <v>1.320000000000003E-3</v>
      </c>
      <c r="U395" s="5">
        <f t="shared" si="111"/>
        <v>-3.0147679161610696</v>
      </c>
      <c r="V395" s="5">
        <f t="shared" si="112"/>
        <v>-2.9094574356372753</v>
      </c>
      <c r="W395" s="5">
        <f t="shared" si="101"/>
        <v>-0.10531048052379433</v>
      </c>
      <c r="AC395" s="4">
        <f t="shared" si="120"/>
        <v>1.320000000000003E-3</v>
      </c>
      <c r="AD395" s="5">
        <f t="shared" si="121"/>
        <v>2.9196527126126193E-2</v>
      </c>
      <c r="AE395" s="5">
        <f t="shared" si="113"/>
        <v>2.8176647524517061E-2</v>
      </c>
      <c r="AF395" s="5">
        <f t="shared" si="122"/>
        <v>1.0198796016091319E-3</v>
      </c>
    </row>
    <row r="396" spans="1:32" x14ac:dyDescent="0.25">
      <c r="A396" s="4">
        <f t="shared" si="114"/>
        <v>1.325000000000003E-3</v>
      </c>
      <c r="B396" s="5">
        <f t="shared" si="104"/>
        <v>18</v>
      </c>
      <c r="C396" s="5">
        <f t="shared" si="105"/>
        <v>5.2523938264533445</v>
      </c>
      <c r="D396" s="5">
        <f t="shared" si="106"/>
        <v>2.2850630828668663</v>
      </c>
      <c r="E396" s="5">
        <f t="shared" si="107"/>
        <v>1.1427826217967683</v>
      </c>
      <c r="F396" s="5">
        <f t="shared" si="115"/>
        <v>1.179714954647235</v>
      </c>
      <c r="G396" s="5">
        <f t="shared" si="108"/>
        <v>0.4925458044927814</v>
      </c>
      <c r="H396" s="5">
        <f t="shared" si="109"/>
        <v>0.52128292620715555</v>
      </c>
      <c r="J396" s="5">
        <f t="shared" si="116"/>
        <v>3.7339766957175433E-2</v>
      </c>
      <c r="K396" s="5">
        <f t="shared" si="117"/>
        <v>0.7727497496489476</v>
      </c>
      <c r="L396" s="5">
        <f t="shared" si="118"/>
        <v>0.65854529200026601</v>
      </c>
      <c r="M396" s="5">
        <f t="shared" si="123"/>
        <v>0.65843221355961135</v>
      </c>
      <c r="N396" s="5">
        <f t="shared" si="123"/>
        <v>0.65843202844057425</v>
      </c>
      <c r="O396" s="5">
        <f t="shared" si="123"/>
        <v>0.65843202844007942</v>
      </c>
      <c r="P396" s="5">
        <f t="shared" si="123"/>
        <v>0.65843202844007942</v>
      </c>
      <c r="Q396" s="4">
        <f t="shared" si="119"/>
        <v>3.6726952219597753E-3</v>
      </c>
      <c r="R396" s="5">
        <f t="shared" si="110"/>
        <v>2.2850630828668663</v>
      </c>
      <c r="T396" s="4">
        <f t="shared" si="100"/>
        <v>1.325000000000003E-3</v>
      </c>
      <c r="U396" s="5">
        <f t="shared" si="111"/>
        <v>-2.9673307435864782</v>
      </c>
      <c r="V396" s="5">
        <f t="shared" si="112"/>
        <v>-2.865017740059804</v>
      </c>
      <c r="W396" s="5">
        <f t="shared" si="101"/>
        <v>-0.10231300352667416</v>
      </c>
      <c r="AC396" s="4">
        <f t="shared" si="120"/>
        <v>1.325000000000003E-3</v>
      </c>
      <c r="AD396" s="5">
        <f t="shared" si="121"/>
        <v>2.8737121714374148E-2</v>
      </c>
      <c r="AE396" s="5">
        <f t="shared" si="113"/>
        <v>2.7746271185944169E-2</v>
      </c>
      <c r="AF396" s="5">
        <f t="shared" si="122"/>
        <v>9.9085052842997831E-4</v>
      </c>
    </row>
    <row r="397" spans="1:32" x14ac:dyDescent="0.25">
      <c r="A397" s="4">
        <f t="shared" si="114"/>
        <v>1.3300000000000031E-3</v>
      </c>
      <c r="B397" s="5">
        <f t="shared" si="104"/>
        <v>18</v>
      </c>
      <c r="C397" s="5">
        <f t="shared" si="105"/>
        <v>5.2523938264533445</v>
      </c>
      <c r="D397" s="5">
        <f t="shared" si="106"/>
        <v>2.335476859727649</v>
      </c>
      <c r="E397" s="5">
        <f t="shared" si="107"/>
        <v>1.1427826217967683</v>
      </c>
      <c r="F397" s="5">
        <f t="shared" si="115"/>
        <v>1.1791058445408193</v>
      </c>
      <c r="G397" s="5">
        <f t="shared" si="108"/>
        <v>0.4925458044927814</v>
      </c>
      <c r="H397" s="5">
        <f t="shared" si="109"/>
        <v>0.52079469386404353</v>
      </c>
      <c r="J397" s="5">
        <f t="shared" si="116"/>
        <v>3.672373470627513E-2</v>
      </c>
      <c r="K397" s="5">
        <f t="shared" si="117"/>
        <v>0.77213371739804726</v>
      </c>
      <c r="L397" s="5">
        <f t="shared" si="118"/>
        <v>0.65843202844007942</v>
      </c>
      <c r="M397" s="5">
        <f t="shared" si="123"/>
        <v>0.65831136133560264</v>
      </c>
      <c r="N397" s="5">
        <f t="shared" si="123"/>
        <v>0.65831115067741597</v>
      </c>
      <c r="O397" s="5">
        <f t="shared" si="123"/>
        <v>0.65831115067677581</v>
      </c>
      <c r="P397" s="5">
        <f t="shared" si="123"/>
        <v>0.65831115067677581</v>
      </c>
      <c r="Q397" s="4">
        <f t="shared" si="119"/>
        <v>3.6567873513208399E-3</v>
      </c>
      <c r="R397" s="5">
        <f t="shared" si="110"/>
        <v>2.335476859727649</v>
      </c>
      <c r="T397" s="4">
        <f t="shared" si="100"/>
        <v>1.3300000000000031E-3</v>
      </c>
      <c r="U397" s="5">
        <f t="shared" si="111"/>
        <v>-2.9169169667256956</v>
      </c>
      <c r="V397" s="5">
        <f t="shared" si="112"/>
        <v>-2.8177506178706775</v>
      </c>
      <c r="W397" s="5">
        <f t="shared" si="101"/>
        <v>-9.9166348855018072E-2</v>
      </c>
      <c r="AC397" s="4">
        <f t="shared" si="120"/>
        <v>1.3300000000000031E-3</v>
      </c>
      <c r="AD397" s="5">
        <f t="shared" si="121"/>
        <v>2.8248889371262131E-2</v>
      </c>
      <c r="AE397" s="5">
        <f t="shared" si="113"/>
        <v>2.7288512627558666E-2</v>
      </c>
      <c r="AF397" s="5">
        <f t="shared" si="122"/>
        <v>9.6037674370346576E-4</v>
      </c>
    </row>
    <row r="398" spans="1:32" x14ac:dyDescent="0.25">
      <c r="A398" s="4">
        <f t="shared" si="114"/>
        <v>1.3350000000000031E-3</v>
      </c>
      <c r="B398" s="5">
        <f t="shared" si="104"/>
        <v>18</v>
      </c>
      <c r="C398" s="5">
        <f t="shared" si="105"/>
        <v>5.2523938264533445</v>
      </c>
      <c r="D398" s="5">
        <f t="shared" si="106"/>
        <v>2.3888095845844184</v>
      </c>
      <c r="E398" s="5">
        <f t="shared" si="107"/>
        <v>1.1427826217967683</v>
      </c>
      <c r="F398" s="5">
        <f t="shared" si="115"/>
        <v>1.1784608933327947</v>
      </c>
      <c r="G398" s="5">
        <f t="shared" si="108"/>
        <v>0.4925458044927814</v>
      </c>
      <c r="H398" s="5">
        <f t="shared" si="109"/>
        <v>0.52027819296205247</v>
      </c>
      <c r="J398" s="5">
        <f t="shared" si="116"/>
        <v>3.6071460562929966E-2</v>
      </c>
      <c r="K398" s="5">
        <f t="shared" si="117"/>
        <v>0.77148144325470214</v>
      </c>
      <c r="L398" s="5">
        <f t="shared" si="118"/>
        <v>0.65831115067677581</v>
      </c>
      <c r="M398" s="5">
        <f t="shared" si="123"/>
        <v>0.65818293802624217</v>
      </c>
      <c r="N398" s="5">
        <f t="shared" si="123"/>
        <v>0.65818270037155635</v>
      </c>
      <c r="O398" s="5">
        <f t="shared" si="123"/>
        <v>0.65818270037074222</v>
      </c>
      <c r="P398" s="5">
        <f t="shared" si="123"/>
        <v>0.65818270037074222</v>
      </c>
      <c r="Q398" s="4">
        <f t="shared" si="119"/>
        <v>3.6399584180277374E-3</v>
      </c>
      <c r="R398" s="5">
        <f t="shared" si="110"/>
        <v>2.3888095845844184</v>
      </c>
      <c r="T398" s="4">
        <f t="shared" si="100"/>
        <v>1.3350000000000031E-3</v>
      </c>
      <c r="U398" s="5">
        <f t="shared" si="111"/>
        <v>-2.8635842418689261</v>
      </c>
      <c r="V398" s="5">
        <f t="shared" si="112"/>
        <v>-2.7677027160128675</v>
      </c>
      <c r="W398" s="5">
        <f t="shared" si="101"/>
        <v>-9.588152585605858E-2</v>
      </c>
      <c r="AC398" s="4">
        <f t="shared" si="120"/>
        <v>1.3350000000000031E-3</v>
      </c>
      <c r="AD398" s="5">
        <f t="shared" si="121"/>
        <v>2.7732388469271063E-2</v>
      </c>
      <c r="AE398" s="5">
        <f t="shared" si="113"/>
        <v>2.6803823601791819E-2</v>
      </c>
      <c r="AF398" s="5">
        <f t="shared" si="122"/>
        <v>9.2856486747924447E-4</v>
      </c>
    </row>
    <row r="399" spans="1:32" x14ac:dyDescent="0.25">
      <c r="A399" s="4">
        <f t="shared" si="114"/>
        <v>1.3400000000000031E-3</v>
      </c>
      <c r="B399" s="5">
        <f t="shared" si="104"/>
        <v>18</v>
      </c>
      <c r="C399" s="5">
        <f t="shared" si="105"/>
        <v>5.2523938264533445</v>
      </c>
      <c r="D399" s="5">
        <f t="shared" si="106"/>
        <v>2.4450003073532418</v>
      </c>
      <c r="E399" s="5">
        <f t="shared" si="107"/>
        <v>1.1427826217967683</v>
      </c>
      <c r="F399" s="5">
        <f t="shared" si="115"/>
        <v>1.177780736370142</v>
      </c>
      <c r="G399" s="5">
        <f t="shared" si="108"/>
        <v>0.4925458044927814</v>
      </c>
      <c r="H399" s="5">
        <f t="shared" si="109"/>
        <v>0.51973401377241668</v>
      </c>
      <c r="J399" s="5">
        <f t="shared" si="116"/>
        <v>3.5383588242969395E-2</v>
      </c>
      <c r="K399" s="5">
        <f t="shared" si="117"/>
        <v>0.77079357093474155</v>
      </c>
      <c r="L399" s="5">
        <f t="shared" si="118"/>
        <v>0.65818270037074222</v>
      </c>
      <c r="M399" s="5">
        <f t="shared" si="123"/>
        <v>0.65804698865787359</v>
      </c>
      <c r="N399" s="5">
        <f t="shared" si="123"/>
        <v>0.65804672259874453</v>
      </c>
      <c r="O399" s="5">
        <f t="shared" si="123"/>
        <v>0.65804672259772523</v>
      </c>
      <c r="P399" s="5">
        <f t="shared" si="123"/>
        <v>0.65804672259772523</v>
      </c>
      <c r="Q399" s="4">
        <f t="shared" si="119"/>
        <v>3.6222276546417059E-3</v>
      </c>
      <c r="R399" s="5">
        <f t="shared" si="110"/>
        <v>2.4450003073532418</v>
      </c>
      <c r="T399" s="4">
        <f t="shared" si="100"/>
        <v>1.3400000000000031E-3</v>
      </c>
      <c r="U399" s="5">
        <f t="shared" si="111"/>
        <v>-2.8073935191001027</v>
      </c>
      <c r="V399" s="5">
        <f t="shared" si="112"/>
        <v>-2.7149234257231507</v>
      </c>
      <c r="W399" s="5">
        <f t="shared" si="101"/>
        <v>-9.2470093376952001E-2</v>
      </c>
      <c r="AC399" s="4">
        <f t="shared" si="120"/>
        <v>1.3400000000000031E-3</v>
      </c>
      <c r="AD399" s="5">
        <f t="shared" si="121"/>
        <v>2.7188209279635278E-2</v>
      </c>
      <c r="AE399" s="5">
        <f t="shared" si="113"/>
        <v>2.6292682438194843E-2</v>
      </c>
      <c r="AF399" s="5">
        <f t="shared" si="122"/>
        <v>8.9552684144043534E-4</v>
      </c>
    </row>
    <row r="400" spans="1:32" x14ac:dyDescent="0.25">
      <c r="A400" s="4">
        <f t="shared" si="114"/>
        <v>1.3450000000000031E-3</v>
      </c>
      <c r="B400" s="5">
        <f t="shared" si="104"/>
        <v>18</v>
      </c>
      <c r="C400" s="5">
        <f t="shared" si="105"/>
        <v>5.2523938264533445</v>
      </c>
      <c r="D400" s="5">
        <f t="shared" si="106"/>
        <v>2.5039848628500305</v>
      </c>
      <c r="E400" s="5">
        <f t="shared" si="107"/>
        <v>1.1427826217967683</v>
      </c>
      <c r="F400" s="5">
        <f t="shared" si="115"/>
        <v>1.1770660436894882</v>
      </c>
      <c r="G400" s="5">
        <f t="shared" si="108"/>
        <v>0.4925458044927814</v>
      </c>
      <c r="H400" s="5">
        <f t="shared" si="109"/>
        <v>0.51916277770301544</v>
      </c>
      <c r="J400" s="5">
        <f t="shared" si="116"/>
        <v>3.4660796593325355E-2</v>
      </c>
      <c r="K400" s="5">
        <f t="shared" si="117"/>
        <v>0.77007077928509748</v>
      </c>
      <c r="L400" s="5">
        <f t="shared" si="118"/>
        <v>0.65804672259772523</v>
      </c>
      <c r="M400" s="5">
        <f t="shared" si="123"/>
        <v>0.65790356180614729</v>
      </c>
      <c r="N400" s="5">
        <f t="shared" si="123"/>
        <v>0.65790326598773152</v>
      </c>
      <c r="O400" s="5">
        <f t="shared" si="123"/>
        <v>0.65790326598647286</v>
      </c>
      <c r="P400" s="5">
        <f t="shared" si="123"/>
        <v>0.65790326598647275</v>
      </c>
      <c r="Q400" s="4">
        <f t="shared" si="119"/>
        <v>3.6036153082362938E-3</v>
      </c>
      <c r="R400" s="5">
        <f t="shared" si="110"/>
        <v>2.5039848628500305</v>
      </c>
      <c r="T400" s="4">
        <f t="shared" si="100"/>
        <v>1.3450000000000031E-3</v>
      </c>
      <c r="U400" s="5">
        <f t="shared" si="111"/>
        <v>-2.748408963603314</v>
      </c>
      <c r="V400" s="5">
        <f t="shared" si="112"/>
        <v>-2.65946483378892</v>
      </c>
      <c r="W400" s="5">
        <f t="shared" si="101"/>
        <v>-8.8944129814394035E-2</v>
      </c>
      <c r="AC400" s="4">
        <f t="shared" si="120"/>
        <v>1.3450000000000031E-3</v>
      </c>
      <c r="AD400" s="5">
        <f t="shared" si="121"/>
        <v>2.6616973210234041E-2</v>
      </c>
      <c r="AE400" s="5">
        <f t="shared" si="113"/>
        <v>2.5755593571385363E-2</v>
      </c>
      <c r="AF400" s="5">
        <f t="shared" si="122"/>
        <v>8.6137963884867774E-4</v>
      </c>
    </row>
    <row r="401" spans="1:32" x14ac:dyDescent="0.25">
      <c r="A401" s="4">
        <f t="shared" si="114"/>
        <v>1.3500000000000031E-3</v>
      </c>
      <c r="B401" s="5">
        <f t="shared" si="104"/>
        <v>18</v>
      </c>
      <c r="C401" s="5">
        <f t="shared" si="105"/>
        <v>5.2523938264533445</v>
      </c>
      <c r="D401" s="5">
        <f t="shared" si="106"/>
        <v>2.5656959538853386</v>
      </c>
      <c r="E401" s="5">
        <f t="shared" si="107"/>
        <v>1.1427826217967683</v>
      </c>
      <c r="F401" s="5">
        <f t="shared" si="115"/>
        <v>1.1763175193585818</v>
      </c>
      <c r="G401" s="5">
        <f t="shared" si="108"/>
        <v>0.4925458044927814</v>
      </c>
      <c r="H401" s="5">
        <f t="shared" si="109"/>
        <v>0.51856513649364189</v>
      </c>
      <c r="J401" s="5">
        <f t="shared" si="116"/>
        <v>3.3903798922092422E-2</v>
      </c>
      <c r="K401" s="5">
        <f t="shared" si="117"/>
        <v>0.76931378161386454</v>
      </c>
      <c r="L401" s="5">
        <f t="shared" si="118"/>
        <v>0.65790326598647275</v>
      </c>
      <c r="M401" s="5">
        <f t="shared" si="123"/>
        <v>0.65775270974212741</v>
      </c>
      <c r="N401" s="5">
        <f t="shared" si="123"/>
        <v>0.65775238286647508</v>
      </c>
      <c r="O401" s="5">
        <f t="shared" si="123"/>
        <v>0.65775238286493987</v>
      </c>
      <c r="P401" s="5">
        <f t="shared" si="123"/>
        <v>0.65775238286493987</v>
      </c>
      <c r="Q401" s="4">
        <f t="shared" si="119"/>
        <v>3.5841426141771239E-3</v>
      </c>
      <c r="R401" s="5">
        <f t="shared" si="110"/>
        <v>2.5656959538853386</v>
      </c>
      <c r="T401" s="4">
        <f t="shared" si="100"/>
        <v>1.3500000000000031E-3</v>
      </c>
      <c r="U401" s="5">
        <f t="shared" si="111"/>
        <v>-2.686697872568006</v>
      </c>
      <c r="V401" s="5">
        <f t="shared" si="112"/>
        <v>-2.6013816711448228</v>
      </c>
      <c r="W401" s="5">
        <f t="shared" si="101"/>
        <v>-8.5316201423183191E-2</v>
      </c>
      <c r="AC401" s="4">
        <f t="shared" si="120"/>
        <v>1.3500000000000031E-3</v>
      </c>
      <c r="AD401" s="5">
        <f t="shared" si="121"/>
        <v>2.6019332000860484E-2</v>
      </c>
      <c r="AE401" s="5">
        <f t="shared" si="113"/>
        <v>2.5193087043231446E-2</v>
      </c>
      <c r="AF401" s="5">
        <f t="shared" si="122"/>
        <v>8.2624495762903885E-4</v>
      </c>
    </row>
    <row r="402" spans="1:32" x14ac:dyDescent="0.25">
      <c r="A402" s="4">
        <f t="shared" si="114"/>
        <v>1.3550000000000031E-3</v>
      </c>
      <c r="B402" s="5">
        <f t="shared" si="104"/>
        <v>18</v>
      </c>
      <c r="C402" s="5">
        <f t="shared" si="105"/>
        <v>5.2523938264533445</v>
      </c>
      <c r="D402" s="5">
        <f t="shared" si="106"/>
        <v>2.6300632386918341</v>
      </c>
      <c r="E402" s="5">
        <f t="shared" si="107"/>
        <v>1.1427826217967683</v>
      </c>
      <c r="F402" s="5">
        <f t="shared" si="115"/>
        <v>1.1755359007843396</v>
      </c>
      <c r="G402" s="5">
        <f t="shared" si="108"/>
        <v>0.4925458044927814</v>
      </c>
      <c r="H402" s="5">
        <f t="shared" si="109"/>
        <v>0.51794177136931052</v>
      </c>
      <c r="J402" s="5">
        <f t="shared" si="116"/>
        <v>3.3113342294578643E-2</v>
      </c>
      <c r="K402" s="5">
        <f t="shared" si="117"/>
        <v>0.76852332498635079</v>
      </c>
      <c r="L402" s="5">
        <f t="shared" si="118"/>
        <v>0.65775238286493987</v>
      </c>
      <c r="M402" s="5">
        <f t="shared" si="123"/>
        <v>0.65759448858693648</v>
      </c>
      <c r="N402" s="5">
        <f t="shared" si="123"/>
        <v>0.65759412941688067</v>
      </c>
      <c r="O402" s="5">
        <f t="shared" si="123"/>
        <v>0.65759412941502915</v>
      </c>
      <c r="P402" s="5">
        <f t="shared" si="123"/>
        <v>0.65759412941502915</v>
      </c>
      <c r="Q402" s="4">
        <f t="shared" si="119"/>
        <v>3.5638317685344955E-3</v>
      </c>
      <c r="R402" s="5">
        <f t="shared" si="110"/>
        <v>2.6300632386918341</v>
      </c>
      <c r="T402" s="4">
        <f t="shared" si="100"/>
        <v>1.3550000000000031E-3</v>
      </c>
      <c r="U402" s="5">
        <f t="shared" si="111"/>
        <v>-2.6223305877615104</v>
      </c>
      <c r="V402" s="5">
        <f t="shared" si="112"/>
        <v>-2.5407312588599216</v>
      </c>
      <c r="W402" s="5">
        <f t="shared" si="101"/>
        <v>-8.159932890158883E-2</v>
      </c>
      <c r="AC402" s="4">
        <f t="shared" si="120"/>
        <v>1.3550000000000031E-3</v>
      </c>
      <c r="AD402" s="5">
        <f t="shared" si="121"/>
        <v>2.5395966876529119E-2</v>
      </c>
      <c r="AE402" s="5">
        <f t="shared" si="113"/>
        <v>2.460571797976412E-2</v>
      </c>
      <c r="AF402" s="5">
        <f t="shared" si="122"/>
        <v>7.902488967649994E-4</v>
      </c>
    </row>
    <row r="403" spans="1:32" x14ac:dyDescent="0.25">
      <c r="A403" s="4">
        <f t="shared" si="114"/>
        <v>1.3600000000000031E-3</v>
      </c>
      <c r="B403" s="5">
        <f t="shared" si="104"/>
        <v>18</v>
      </c>
      <c r="C403" s="5">
        <f t="shared" si="105"/>
        <v>5.2523938264533445</v>
      </c>
      <c r="D403" s="5">
        <f t="shared" si="106"/>
        <v>2.6970134226072187</v>
      </c>
      <c r="E403" s="5">
        <f t="shared" si="107"/>
        <v>1.1427826217967683</v>
      </c>
      <c r="F403" s="5">
        <f t="shared" si="115"/>
        <v>1.1747219579881798</v>
      </c>
      <c r="G403" s="5">
        <f t="shared" si="108"/>
        <v>0.4925458044927814</v>
      </c>
      <c r="H403" s="5">
        <f t="shared" si="109"/>
        <v>0.51729339215235448</v>
      </c>
      <c r="J403" s="5">
        <f t="shared" si="116"/>
        <v>3.2290206796042373E-2</v>
      </c>
      <c r="K403" s="5">
        <f t="shared" si="117"/>
        <v>0.76770018948781449</v>
      </c>
      <c r="L403" s="5">
        <f t="shared" si="118"/>
        <v>0.65759412941502915</v>
      </c>
      <c r="M403" s="5">
        <f t="shared" si="123"/>
        <v>0.65742895847489424</v>
      </c>
      <c r="N403" s="5">
        <f t="shared" si="123"/>
        <v>0.65742856583803511</v>
      </c>
      <c r="O403" s="5">
        <f t="shared" si="123"/>
        <v>0.65742856583582521</v>
      </c>
      <c r="P403" s="5">
        <f t="shared" si="123"/>
        <v>0.65742856583582521</v>
      </c>
      <c r="Q403" s="4">
        <f t="shared" si="119"/>
        <v>3.5427058991531956E-3</v>
      </c>
      <c r="R403" s="5">
        <f t="shared" si="110"/>
        <v>2.6970134226072187</v>
      </c>
      <c r="T403" s="4">
        <f t="shared" si="100"/>
        <v>1.3600000000000031E-3</v>
      </c>
      <c r="U403" s="5">
        <f t="shared" si="111"/>
        <v>-2.5553804038461259</v>
      </c>
      <c r="V403" s="5">
        <f t="shared" si="112"/>
        <v>-2.4775734515687273</v>
      </c>
      <c r="W403" s="5">
        <f t="shared" si="101"/>
        <v>-7.7806952277398533E-2</v>
      </c>
      <c r="AC403" s="4">
        <f t="shared" si="120"/>
        <v>1.3600000000000031E-3</v>
      </c>
      <c r="AD403" s="5">
        <f t="shared" si="121"/>
        <v>2.4747587659573078E-2</v>
      </c>
      <c r="AE403" s="5">
        <f t="shared" si="113"/>
        <v>2.3994066043335101E-2</v>
      </c>
      <c r="AF403" s="5">
        <f t="shared" si="122"/>
        <v>7.5352161623797737E-4</v>
      </c>
    </row>
    <row r="404" spans="1:32" x14ac:dyDescent="0.25">
      <c r="A404" s="4">
        <f t="shared" si="114"/>
        <v>1.3650000000000031E-3</v>
      </c>
      <c r="B404" s="5">
        <f t="shared" si="104"/>
        <v>18</v>
      </c>
      <c r="C404" s="5">
        <f t="shared" si="105"/>
        <v>5.2523938264533445</v>
      </c>
      <c r="D404" s="5">
        <f t="shared" si="106"/>
        <v>2.766470353933105</v>
      </c>
      <c r="E404" s="5">
        <f t="shared" si="107"/>
        <v>1.1427826217967683</v>
      </c>
      <c r="F404" s="5">
        <f t="shared" si="115"/>
        <v>1.1738764928493293</v>
      </c>
      <c r="G404" s="5">
        <f t="shared" si="108"/>
        <v>0.4925458044927814</v>
      </c>
      <c r="H404" s="5">
        <f t="shared" si="109"/>
        <v>0.51662073633407979</v>
      </c>
      <c r="J404" s="5">
        <f t="shared" si="116"/>
        <v>3.1435204761842313E-2</v>
      </c>
      <c r="K404" s="5">
        <f t="shared" si="117"/>
        <v>0.76684518745361452</v>
      </c>
      <c r="L404" s="5">
        <f t="shared" si="118"/>
        <v>0.65742856583582521</v>
      </c>
      <c r="M404" s="5">
        <f t="shared" si="123"/>
        <v>0.65725618372507888</v>
      </c>
      <c r="N404" s="5">
        <f t="shared" si="123"/>
        <v>0.6572557565178625</v>
      </c>
      <c r="O404" s="5">
        <f t="shared" si="123"/>
        <v>0.65725575651524948</v>
      </c>
      <c r="P404" s="5">
        <f t="shared" si="123"/>
        <v>0.65725575651524948</v>
      </c>
      <c r="Q404" s="4">
        <f t="shared" si="119"/>
        <v>3.5207890354046049E-3</v>
      </c>
      <c r="R404" s="5">
        <f t="shared" si="110"/>
        <v>2.766470353933105</v>
      </c>
      <c r="T404" s="4">
        <f t="shared" si="100"/>
        <v>1.3650000000000031E-3</v>
      </c>
      <c r="U404" s="5">
        <f t="shared" si="111"/>
        <v>-2.4859234725202395</v>
      </c>
      <c r="V404" s="5">
        <f t="shared" si="112"/>
        <v>-2.4119705784019021</v>
      </c>
      <c r="W404" s="5">
        <f t="shared" si="101"/>
        <v>-7.3952894118337387E-2</v>
      </c>
      <c r="AC404" s="4">
        <f t="shared" si="120"/>
        <v>1.3650000000000031E-3</v>
      </c>
      <c r="AD404" s="5">
        <f t="shared" si="121"/>
        <v>2.4074931841298386E-2</v>
      </c>
      <c r="AE404" s="5">
        <f t="shared" si="113"/>
        <v>2.3358734860560004E-2</v>
      </c>
      <c r="AF404" s="5">
        <f t="shared" si="122"/>
        <v>7.1619698073838167E-4</v>
      </c>
    </row>
    <row r="405" spans="1:32" x14ac:dyDescent="0.25">
      <c r="A405" s="4">
        <f t="shared" si="114"/>
        <v>1.3700000000000032E-3</v>
      </c>
      <c r="B405" s="5">
        <f t="shared" si="104"/>
        <v>18</v>
      </c>
      <c r="C405" s="5">
        <f t="shared" si="105"/>
        <v>5.2523938264533445</v>
      </c>
      <c r="D405" s="5">
        <f t="shared" si="106"/>
        <v>2.8383551238814029</v>
      </c>
      <c r="E405" s="5">
        <f t="shared" si="107"/>
        <v>1.1427826217967683</v>
      </c>
      <c r="F405" s="5">
        <f t="shared" si="115"/>
        <v>1.1730003383168728</v>
      </c>
      <c r="G405" s="5">
        <f t="shared" si="108"/>
        <v>0.4925458044927814</v>
      </c>
      <c r="H405" s="5">
        <f t="shared" si="109"/>
        <v>0.51592456810683418</v>
      </c>
      <c r="J405" s="5">
        <f t="shared" si="116"/>
        <v>3.054917997576059E-2</v>
      </c>
      <c r="K405" s="5">
        <f t="shared" si="117"/>
        <v>0.76595916266753272</v>
      </c>
      <c r="L405" s="5">
        <f t="shared" si="118"/>
        <v>0.65725575651524948</v>
      </c>
      <c r="M405" s="5">
        <f t="shared" si="123"/>
        <v>0.65707623302121843</v>
      </c>
      <c r="N405" s="5">
        <f t="shared" si="123"/>
        <v>0.65707577021310137</v>
      </c>
      <c r="O405" s="5">
        <f t="shared" si="123"/>
        <v>0.65707577021003871</v>
      </c>
      <c r="P405" s="5">
        <f t="shared" si="123"/>
        <v>0.65707577021003871</v>
      </c>
      <c r="Q405" s="4">
        <f t="shared" si="119"/>
        <v>3.4981060766490039E-3</v>
      </c>
      <c r="R405" s="5">
        <f t="shared" si="110"/>
        <v>2.8383551238814029</v>
      </c>
      <c r="T405" s="4">
        <f t="shared" si="100"/>
        <v>1.3700000000000032E-3</v>
      </c>
      <c r="U405" s="5">
        <f t="shared" si="111"/>
        <v>-2.4140387025719416</v>
      </c>
      <c r="V405" s="5">
        <f t="shared" si="112"/>
        <v>-2.3439873814749319</v>
      </c>
      <c r="W405" s="5">
        <f t="shared" si="101"/>
        <v>-7.0051321097009733E-2</v>
      </c>
      <c r="AC405" s="4">
        <f t="shared" si="120"/>
        <v>1.3700000000000032E-3</v>
      </c>
      <c r="AD405" s="5">
        <f t="shared" si="121"/>
        <v>2.3378763614052778E-2</v>
      </c>
      <c r="AE405" s="5">
        <f t="shared" si="113"/>
        <v>2.2700351426611778E-2</v>
      </c>
      <c r="AF405" s="5">
        <f t="shared" si="122"/>
        <v>6.7841218744099999E-4</v>
      </c>
    </row>
    <row r="406" spans="1:32" x14ac:dyDescent="0.25">
      <c r="A406" s="4">
        <f t="shared" si="114"/>
        <v>1.3750000000000032E-3</v>
      </c>
      <c r="B406" s="5">
        <f t="shared" si="104"/>
        <v>18</v>
      </c>
      <c r="C406" s="5">
        <f t="shared" si="105"/>
        <v>5.2523938264533445</v>
      </c>
      <c r="D406" s="5">
        <f t="shared" si="106"/>
        <v>2.9125861705149827</v>
      </c>
      <c r="E406" s="5">
        <f t="shared" si="107"/>
        <v>1.1427826217967683</v>
      </c>
      <c r="F406" s="5">
        <f t="shared" si="115"/>
        <v>1.1720943575913108</v>
      </c>
      <c r="G406" s="5">
        <f t="shared" si="108"/>
        <v>0.4925458044927814</v>
      </c>
      <c r="H406" s="5">
        <f t="shared" si="109"/>
        <v>0.51520567735739375</v>
      </c>
      <c r="J406" s="5">
        <f t="shared" si="116"/>
        <v>2.9633006837289984E-2</v>
      </c>
      <c r="K406" s="5">
        <f t="shared" si="117"/>
        <v>0.76504298952906213</v>
      </c>
      <c r="L406" s="5">
        <f t="shared" si="118"/>
        <v>0.65707577021003871</v>
      </c>
      <c r="M406" s="5">
        <f t="shared" si="123"/>
        <v>0.65688917959977944</v>
      </c>
      <c r="N406" s="5">
        <f t="shared" si="123"/>
        <v>0.65688868023747782</v>
      </c>
      <c r="O406" s="5">
        <f t="shared" si="123"/>
        <v>0.65688868023391722</v>
      </c>
      <c r="P406" s="5">
        <f t="shared" si="123"/>
        <v>0.65688868023391711</v>
      </c>
      <c r="Q406" s="4">
        <f t="shared" si="119"/>
        <v>3.4746827594375061E-3</v>
      </c>
      <c r="R406" s="5">
        <f t="shared" si="110"/>
        <v>2.9125861705149827</v>
      </c>
      <c r="T406" s="4">
        <f t="shared" si="100"/>
        <v>1.3750000000000032E-3</v>
      </c>
      <c r="U406" s="5">
        <f t="shared" si="111"/>
        <v>-2.3398076559383618</v>
      </c>
      <c r="V406" s="5">
        <f t="shared" si="112"/>
        <v>-2.273690951995472</v>
      </c>
      <c r="W406" s="5">
        <f t="shared" si="101"/>
        <v>-6.6116703942889821E-2</v>
      </c>
      <c r="AC406" s="4">
        <f t="shared" si="120"/>
        <v>1.3750000000000032E-3</v>
      </c>
      <c r="AD406" s="5">
        <f t="shared" si="121"/>
        <v>2.2659872864612352E-2</v>
      </c>
      <c r="AE406" s="5">
        <f t="shared" si="113"/>
        <v>2.2019565486452126E-2</v>
      </c>
      <c r="AF406" s="5">
        <f t="shared" si="122"/>
        <v>6.4030737816022504E-4</v>
      </c>
    </row>
    <row r="407" spans="1:32" x14ac:dyDescent="0.25">
      <c r="A407" s="4">
        <f t="shared" si="114"/>
        <v>1.3800000000000032E-3</v>
      </c>
      <c r="B407" s="5">
        <f t="shared" si="104"/>
        <v>18</v>
      </c>
      <c r="C407" s="5">
        <f t="shared" si="105"/>
        <v>5.2523938264533445</v>
      </c>
      <c r="D407" s="5">
        <f t="shared" si="106"/>
        <v>2.9890793865815439</v>
      </c>
      <c r="E407" s="5">
        <f t="shared" si="107"/>
        <v>1.1427826217967683</v>
      </c>
      <c r="F407" s="5">
        <f t="shared" si="115"/>
        <v>1.1711594432764389</v>
      </c>
      <c r="G407" s="5">
        <f t="shared" si="108"/>
        <v>0.4925458044927814</v>
      </c>
      <c r="H407" s="5">
        <f t="shared" si="109"/>
        <v>0.51446487862264534</v>
      </c>
      <c r="J407" s="5">
        <f t="shared" si="116"/>
        <v>2.868758949870719E-2</v>
      </c>
      <c r="K407" s="5">
        <f t="shared" si="117"/>
        <v>0.76409757219047936</v>
      </c>
      <c r="L407" s="5">
        <f t="shared" si="118"/>
        <v>0.65688868023391711</v>
      </c>
      <c r="M407" s="5">
        <f t="shared" si="123"/>
        <v>0.65669510144608978</v>
      </c>
      <c r="N407" s="5">
        <f t="shared" si="123"/>
        <v>0.65669456465790221</v>
      </c>
      <c r="O407" s="5">
        <f t="shared" si="123"/>
        <v>0.65669456465379372</v>
      </c>
      <c r="P407" s="5">
        <f t="shared" si="123"/>
        <v>0.65669456465379372</v>
      </c>
      <c r="Q407" s="4">
        <f t="shared" si="119"/>
        <v>3.450545623485496E-3</v>
      </c>
      <c r="R407" s="5">
        <f t="shared" si="110"/>
        <v>2.9890793865815439</v>
      </c>
      <c r="T407" s="4">
        <f t="shared" si="100"/>
        <v>1.3800000000000032E-3</v>
      </c>
      <c r="U407" s="5">
        <f t="shared" si="111"/>
        <v>-2.2633144398718006</v>
      </c>
      <c r="V407" s="5">
        <f t="shared" si="112"/>
        <v>-2.2011506640524234</v>
      </c>
      <c r="W407" s="5">
        <f t="shared" si="101"/>
        <v>-6.2163775819377154E-2</v>
      </c>
      <c r="AC407" s="4">
        <f t="shared" si="120"/>
        <v>1.3800000000000032E-3</v>
      </c>
      <c r="AD407" s="5">
        <f t="shared" si="121"/>
        <v>2.1919074129863936E-2</v>
      </c>
      <c r="AE407" s="5">
        <f t="shared" si="113"/>
        <v>2.1317048893611662E-2</v>
      </c>
      <c r="AF407" s="5">
        <f t="shared" si="122"/>
        <v>6.0202523625227378E-4</v>
      </c>
    </row>
    <row r="408" spans="1:32" x14ac:dyDescent="0.25">
      <c r="A408" s="4">
        <f t="shared" si="114"/>
        <v>1.3850000000000032E-3</v>
      </c>
      <c r="B408" s="5">
        <f t="shared" si="104"/>
        <v>18</v>
      </c>
      <c r="C408" s="5">
        <f t="shared" si="105"/>
        <v>5.2523938264533445</v>
      </c>
      <c r="D408" s="5">
        <f t="shared" si="106"/>
        <v>3.0677482311330468</v>
      </c>
      <c r="E408" s="5">
        <f t="shared" si="107"/>
        <v>1.1427826217967683</v>
      </c>
      <c r="F408" s="5">
        <f t="shared" si="115"/>
        <v>1.1701965165023847</v>
      </c>
      <c r="G408" s="5">
        <f t="shared" si="108"/>
        <v>0.4925458044927814</v>
      </c>
      <c r="H408" s="5">
        <f t="shared" si="109"/>
        <v>0.5137030100086083</v>
      </c>
      <c r="J408" s="5">
        <f t="shared" si="116"/>
        <v>2.7713860972783878E-2</v>
      </c>
      <c r="K408" s="5">
        <f t="shared" si="117"/>
        <v>0.76312384366455599</v>
      </c>
      <c r="L408" s="5">
        <f t="shared" si="118"/>
        <v>0.65669456465379372</v>
      </c>
      <c r="M408" s="5">
        <f t="shared" si="123"/>
        <v>0.65649408149828803</v>
      </c>
      <c r="N408" s="5">
        <f t="shared" si="123"/>
        <v>0.6564935064984837</v>
      </c>
      <c r="O408" s="5">
        <f t="shared" si="123"/>
        <v>0.65649350649377647</v>
      </c>
      <c r="P408" s="5">
        <f t="shared" si="123"/>
        <v>0.65649350649377647</v>
      </c>
      <c r="Q408" s="4">
        <f t="shared" si="119"/>
        <v>3.425721976451556E-3</v>
      </c>
      <c r="R408" s="5">
        <f t="shared" si="110"/>
        <v>3.0677482311330468</v>
      </c>
      <c r="T408" s="4">
        <f t="shared" si="100"/>
        <v>1.3850000000000032E-3</v>
      </c>
      <c r="U408" s="5">
        <f t="shared" si="111"/>
        <v>-2.1846455953202977</v>
      </c>
      <c r="V408" s="5">
        <f t="shared" si="112"/>
        <v>-2.1264381061520998</v>
      </c>
      <c r="W408" s="5">
        <f t="shared" si="101"/>
        <v>-5.8207489168197846E-2</v>
      </c>
      <c r="AC408" s="4">
        <f t="shared" si="120"/>
        <v>1.3850000000000032E-3</v>
      </c>
      <c r="AD408" s="5">
        <f t="shared" si="121"/>
        <v>2.1157205515826893E-2</v>
      </c>
      <c r="AE408" s="5">
        <f t="shared" si="113"/>
        <v>2.0593494947151746E-2</v>
      </c>
      <c r="AF408" s="5">
        <f t="shared" si="122"/>
        <v>5.6371056867514716E-4</v>
      </c>
    </row>
    <row r="409" spans="1:32" x14ac:dyDescent="0.25">
      <c r="A409" s="4">
        <f t="shared" si="114"/>
        <v>1.3900000000000032E-3</v>
      </c>
      <c r="B409" s="5">
        <f t="shared" si="104"/>
        <v>18</v>
      </c>
      <c r="C409" s="5">
        <f t="shared" si="105"/>
        <v>5.2523938264533445</v>
      </c>
      <c r="D409" s="5">
        <f t="shared" si="106"/>
        <v>3.1485038448145168</v>
      </c>
      <c r="E409" s="5">
        <f t="shared" si="107"/>
        <v>1.1427826217967683</v>
      </c>
      <c r="F409" s="5">
        <f t="shared" si="115"/>
        <v>1.1692065260206674</v>
      </c>
      <c r="G409" s="5">
        <f t="shared" si="108"/>
        <v>0.4925458044927814</v>
      </c>
      <c r="H409" s="5">
        <f t="shared" si="109"/>
        <v>0.51292093207391931</v>
      </c>
      <c r="J409" s="5">
        <f t="shared" si="116"/>
        <v>2.6712782212015413E-2</v>
      </c>
      <c r="K409" s="5">
        <f t="shared" si="117"/>
        <v>0.76212276490378761</v>
      </c>
      <c r="L409" s="5">
        <f t="shared" si="118"/>
        <v>0.65649350649377647</v>
      </c>
      <c r="M409" s="5">
        <f t="shared" si="123"/>
        <v>0.65628620785884495</v>
      </c>
      <c r="N409" s="5">
        <f t="shared" si="123"/>
        <v>0.65628559395210573</v>
      </c>
      <c r="O409" s="5">
        <f t="shared" si="123"/>
        <v>0.65628559394674824</v>
      </c>
      <c r="P409" s="5">
        <f t="shared" si="123"/>
        <v>0.65628559394674824</v>
      </c>
      <c r="Q409" s="4">
        <f t="shared" si="119"/>
        <v>3.4002398575585357E-3</v>
      </c>
      <c r="R409" s="5">
        <f t="shared" si="110"/>
        <v>3.1485038448145168</v>
      </c>
      <c r="T409" s="4">
        <f t="shared" si="100"/>
        <v>1.3900000000000032E-3</v>
      </c>
      <c r="U409" s="5">
        <f t="shared" si="111"/>
        <v>-2.1038899816388277</v>
      </c>
      <c r="V409" s="5">
        <f t="shared" si="112"/>
        <v>-2.0496270105689876</v>
      </c>
      <c r="W409" s="5">
        <f t="shared" si="101"/>
        <v>-5.4262971069840127E-2</v>
      </c>
      <c r="AC409" s="4">
        <f t="shared" si="120"/>
        <v>1.3900000000000032E-3</v>
      </c>
      <c r="AD409" s="5">
        <f t="shared" si="121"/>
        <v>2.0375127581137908E-2</v>
      </c>
      <c r="AE409" s="5">
        <f t="shared" si="113"/>
        <v>1.9849617707461766E-2</v>
      </c>
      <c r="AF409" s="5">
        <f t="shared" si="122"/>
        <v>5.2550987367614224E-4</v>
      </c>
    </row>
    <row r="410" spans="1:32" x14ac:dyDescent="0.25">
      <c r="A410" s="4">
        <f t="shared" si="114"/>
        <v>1.3950000000000032E-3</v>
      </c>
      <c r="B410" s="5">
        <f t="shared" si="104"/>
        <v>18</v>
      </c>
      <c r="C410" s="5">
        <f t="shared" si="105"/>
        <v>5.2523938264533445</v>
      </c>
      <c r="D410" s="5">
        <f t="shared" si="106"/>
        <v>3.2312551686990503</v>
      </c>
      <c r="E410" s="5">
        <f t="shared" si="107"/>
        <v>1.1427826217967683</v>
      </c>
      <c r="F410" s="5">
        <f t="shared" si="115"/>
        <v>1.1681904472721705</v>
      </c>
      <c r="G410" s="5">
        <f t="shared" si="108"/>
        <v>0.4925458044927814</v>
      </c>
      <c r="H410" s="5">
        <f t="shared" si="109"/>
        <v>0.51211952667897465</v>
      </c>
      <c r="J410" s="5">
        <f t="shared" si="116"/>
        <v>2.5685341160276969E-2</v>
      </c>
      <c r="K410" s="5">
        <f t="shared" si="117"/>
        <v>0.76109532385204914</v>
      </c>
      <c r="L410" s="5">
        <f t="shared" si="118"/>
        <v>0.65628559394674824</v>
      </c>
      <c r="M410" s="5">
        <f t="shared" si="123"/>
        <v>0.65607157401335381</v>
      </c>
      <c r="N410" s="5">
        <f t="shared" si="123"/>
        <v>0.65607092059925531</v>
      </c>
      <c r="O410" s="5">
        <f t="shared" si="123"/>
        <v>0.65607092059319583</v>
      </c>
      <c r="P410" s="5">
        <f t="shared" si="123"/>
        <v>0.65607092059319583</v>
      </c>
      <c r="Q410" s="4">
        <f t="shared" si="119"/>
        <v>3.3741280000956228E-3</v>
      </c>
      <c r="R410" s="5">
        <f t="shared" si="110"/>
        <v>3.2312551686990503</v>
      </c>
      <c r="T410" s="4">
        <f t="shared" ref="T410:T473" si="124">A410</f>
        <v>1.3950000000000032E-3</v>
      </c>
      <c r="U410" s="5">
        <f t="shared" si="111"/>
        <v>-2.0211386577542942</v>
      </c>
      <c r="V410" s="5">
        <f t="shared" si="112"/>
        <v>-1.9707931805809116</v>
      </c>
      <c r="W410" s="5">
        <f t="shared" ref="W410:W473" si="125">U410-V410</f>
        <v>-5.0345477173382669E-2</v>
      </c>
      <c r="AC410" s="4">
        <f t="shared" si="120"/>
        <v>1.3950000000000032E-3</v>
      </c>
      <c r="AD410" s="5">
        <f t="shared" si="121"/>
        <v>1.9573722186193243E-2</v>
      </c>
      <c r="AE410" s="5">
        <f t="shared" si="113"/>
        <v>1.9086151291567911E-2</v>
      </c>
      <c r="AF410" s="5">
        <f t="shared" si="122"/>
        <v>4.8757089462533182E-4</v>
      </c>
    </row>
    <row r="411" spans="1:32" x14ac:dyDescent="0.25">
      <c r="A411" s="4">
        <f t="shared" si="114"/>
        <v>1.4000000000000032E-3</v>
      </c>
      <c r="B411" s="5">
        <f t="shared" si="104"/>
        <v>18</v>
      </c>
      <c r="C411" s="5">
        <f t="shared" si="105"/>
        <v>5.2523938264533445</v>
      </c>
      <c r="D411" s="5">
        <f t="shared" si="106"/>
        <v>3.3159090665362232</v>
      </c>
      <c r="E411" s="5">
        <f t="shared" si="107"/>
        <v>1.1427826217967683</v>
      </c>
      <c r="F411" s="5">
        <f t="shared" si="115"/>
        <v>1.1671492814289444</v>
      </c>
      <c r="G411" s="5">
        <f t="shared" si="108"/>
        <v>0.4925458044927814</v>
      </c>
      <c r="H411" s="5">
        <f t="shared" si="109"/>
        <v>0.51129969580201529</v>
      </c>
      <c r="J411" s="5">
        <f t="shared" si="116"/>
        <v>2.4632551777842151E-2</v>
      </c>
      <c r="K411" s="5">
        <f t="shared" si="117"/>
        <v>0.76004253446961434</v>
      </c>
      <c r="L411" s="5">
        <f t="shared" si="118"/>
        <v>0.65607092059319583</v>
      </c>
      <c r="M411" s="5">
        <f t="shared" ref="M411:P430" si="126">L411-($B$65*(EXP(L411/$B$64)-1)-$K411/$B$122+L411/$B$122)/($B$66*EXP(L411/$B$64)+$B$123)</f>
        <v>0.65585027905622506</v>
      </c>
      <c r="N411" s="5">
        <f t="shared" si="126"/>
        <v>0.65584958563374207</v>
      </c>
      <c r="O411" s="5">
        <f t="shared" si="126"/>
        <v>0.6558495856269293</v>
      </c>
      <c r="P411" s="5">
        <f t="shared" si="126"/>
        <v>0.65584958562692919</v>
      </c>
      <c r="Q411" s="4">
        <f t="shared" si="119"/>
        <v>3.3474157928433429E-3</v>
      </c>
      <c r="R411" s="5">
        <f t="shared" si="110"/>
        <v>3.3159090665362232</v>
      </c>
      <c r="T411" s="4">
        <f t="shared" si="124"/>
        <v>1.4000000000000032E-3</v>
      </c>
      <c r="U411" s="5">
        <f t="shared" si="111"/>
        <v>-1.9364847599171213</v>
      </c>
      <c r="V411" s="5">
        <f t="shared" si="112"/>
        <v>-1.8900144156603464</v>
      </c>
      <c r="W411" s="5">
        <f t="shared" si="125"/>
        <v>-4.6470344256774876E-2</v>
      </c>
      <c r="AC411" s="4">
        <f t="shared" si="120"/>
        <v>1.4000000000000032E-3</v>
      </c>
      <c r="AD411" s="5">
        <f t="shared" si="121"/>
        <v>1.8753891309233883E-2</v>
      </c>
      <c r="AE411" s="5">
        <f t="shared" si="113"/>
        <v>1.8303849148648247E-2</v>
      </c>
      <c r="AF411" s="5">
        <f t="shared" si="122"/>
        <v>4.5004216058563626E-4</v>
      </c>
    </row>
    <row r="412" spans="1:32" x14ac:dyDescent="0.25">
      <c r="A412" s="4">
        <f t="shared" si="114"/>
        <v>1.4050000000000033E-3</v>
      </c>
      <c r="B412" s="5">
        <f t="shared" si="104"/>
        <v>18</v>
      </c>
      <c r="C412" s="5">
        <f t="shared" si="105"/>
        <v>5.2523938264533445</v>
      </c>
      <c r="D412" s="5">
        <f t="shared" si="106"/>
        <v>3.4023704502721515</v>
      </c>
      <c r="E412" s="5">
        <f t="shared" si="107"/>
        <v>1.1427826217967683</v>
      </c>
      <c r="F412" s="5">
        <f t="shared" si="115"/>
        <v>1.1660840544107884</v>
      </c>
      <c r="G412" s="5">
        <f t="shared" si="108"/>
        <v>0.4925458044927814</v>
      </c>
      <c r="H412" s="5">
        <f t="shared" si="109"/>
        <v>0.51046236032352743</v>
      </c>
      <c r="J412" s="5">
        <f t="shared" si="116"/>
        <v>2.3555453040726617E-2</v>
      </c>
      <c r="K412" s="5">
        <f t="shared" si="117"/>
        <v>0.75896543573249875</v>
      </c>
      <c r="L412" s="5">
        <f t="shared" si="118"/>
        <v>0.65584958562692919</v>
      </c>
      <c r="M412" s="5">
        <f t="shared" si="126"/>
        <v>0.65562242792286229</v>
      </c>
      <c r="N412" s="5">
        <f t="shared" si="126"/>
        <v>0.6556216940948778</v>
      </c>
      <c r="O412" s="5">
        <f t="shared" si="126"/>
        <v>0.65562169408726112</v>
      </c>
      <c r="P412" s="5">
        <f t="shared" si="126"/>
        <v>0.65562169408726112</v>
      </c>
      <c r="Q412" s="4">
        <f t="shared" si="119"/>
        <v>3.3201332404661872E-3</v>
      </c>
      <c r="R412" s="5">
        <f t="shared" si="110"/>
        <v>3.4023704502721515</v>
      </c>
      <c r="T412" s="4">
        <f t="shared" si="124"/>
        <v>1.4050000000000033E-3</v>
      </c>
      <c r="U412" s="5">
        <f t="shared" si="111"/>
        <v>-1.8500233761811931</v>
      </c>
      <c r="V412" s="5">
        <f t="shared" si="112"/>
        <v>-1.8073704346957302</v>
      </c>
      <c r="W412" s="5">
        <f t="shared" si="125"/>
        <v>-4.2652941485462836E-2</v>
      </c>
      <c r="AC412" s="4">
        <f t="shared" si="120"/>
        <v>1.4050000000000033E-3</v>
      </c>
      <c r="AD412" s="5">
        <f t="shared" si="121"/>
        <v>1.7916555830746028E-2</v>
      </c>
      <c r="AE412" s="5">
        <f t="shared" si="113"/>
        <v>1.7503483316469358E-2</v>
      </c>
      <c r="AF412" s="5">
        <f t="shared" si="122"/>
        <v>4.130725142766703E-4</v>
      </c>
    </row>
    <row r="413" spans="1:32" x14ac:dyDescent="0.25">
      <c r="A413" s="4">
        <f t="shared" si="114"/>
        <v>1.4100000000000033E-3</v>
      </c>
      <c r="B413" s="5">
        <f t="shared" si="104"/>
        <v>18</v>
      </c>
      <c r="C413" s="5">
        <f t="shared" si="105"/>
        <v>5.2523938264533445</v>
      </c>
      <c r="D413" s="5">
        <f t="shared" si="106"/>
        <v>3.4905424086908958</v>
      </c>
      <c r="E413" s="5">
        <f t="shared" si="107"/>
        <v>1.1427826217967683</v>
      </c>
      <c r="F413" s="5">
        <f t="shared" si="115"/>
        <v>1.1649958158775657</v>
      </c>
      <c r="G413" s="5">
        <f t="shared" si="108"/>
        <v>0.4925458044927814</v>
      </c>
      <c r="H413" s="5">
        <f t="shared" si="109"/>
        <v>0.50960845878041472</v>
      </c>
      <c r="J413" s="5">
        <f t="shared" si="116"/>
        <v>2.2455107915344202E-2</v>
      </c>
      <c r="K413" s="5">
        <f t="shared" si="117"/>
        <v>0.75786509060711638</v>
      </c>
      <c r="L413" s="5">
        <f t="shared" si="118"/>
        <v>0.65562169408726112</v>
      </c>
      <c r="M413" s="5">
        <f t="shared" si="126"/>
        <v>0.65538813162782172</v>
      </c>
      <c r="N413" s="5">
        <f t="shared" si="126"/>
        <v>0.6553873571056209</v>
      </c>
      <c r="O413" s="5">
        <f t="shared" si="126"/>
        <v>0.65538735709715112</v>
      </c>
      <c r="P413" s="5">
        <f t="shared" si="126"/>
        <v>0.65538735709715112</v>
      </c>
      <c r="Q413" s="4">
        <f t="shared" si="119"/>
        <v>3.2923109229203236E-3</v>
      </c>
      <c r="R413" s="5">
        <f t="shared" si="110"/>
        <v>3.4905424086908958</v>
      </c>
      <c r="T413" s="4">
        <f t="shared" si="124"/>
        <v>1.4100000000000033E-3</v>
      </c>
      <c r="U413" s="5">
        <f t="shared" si="111"/>
        <v>-1.7618514177624487</v>
      </c>
      <c r="V413" s="5">
        <f t="shared" si="112"/>
        <v>-1.7229427973185463</v>
      </c>
      <c r="W413" s="5">
        <f t="shared" si="125"/>
        <v>-3.890862044390242E-2</v>
      </c>
      <c r="AC413" s="4">
        <f t="shared" si="120"/>
        <v>1.4100000000000033E-3</v>
      </c>
      <c r="AD413" s="5">
        <f t="shared" si="121"/>
        <v>1.7062654287633316E-2</v>
      </c>
      <c r="AE413" s="5">
        <f t="shared" si="113"/>
        <v>1.6685843659478262E-2</v>
      </c>
      <c r="AF413" s="5">
        <f t="shared" si="122"/>
        <v>3.7681062815505401E-4</v>
      </c>
    </row>
    <row r="414" spans="1:32" x14ac:dyDescent="0.25">
      <c r="A414" s="4">
        <f t="shared" si="114"/>
        <v>1.4150000000000033E-3</v>
      </c>
      <c r="B414" s="5">
        <f t="shared" si="104"/>
        <v>18</v>
      </c>
      <c r="C414" s="5">
        <f t="shared" si="105"/>
        <v>5.2523938264533445</v>
      </c>
      <c r="D414" s="5">
        <f t="shared" si="106"/>
        <v>3.580326339014821</v>
      </c>
      <c r="E414" s="5">
        <f t="shared" si="107"/>
        <v>1.1427826217967683</v>
      </c>
      <c r="F414" s="5">
        <f t="shared" si="115"/>
        <v>1.1638856381982559</v>
      </c>
      <c r="G414" s="5">
        <f t="shared" si="108"/>
        <v>0.4925458044927814</v>
      </c>
      <c r="H414" s="5">
        <f t="shared" si="109"/>
        <v>0.50873894609151404</v>
      </c>
      <c r="J414" s="5">
        <f t="shared" si="116"/>
        <v>2.1332602309487306E-2</v>
      </c>
      <c r="K414" s="5">
        <f t="shared" si="117"/>
        <v>0.75674258500125946</v>
      </c>
      <c r="L414" s="5">
        <f t="shared" si="118"/>
        <v>0.65538735709715112</v>
      </c>
      <c r="M414" s="5">
        <f t="shared" si="126"/>
        <v>0.6551475075083899</v>
      </c>
      <c r="N414" s="5">
        <f t="shared" si="126"/>
        <v>0.65514669211611176</v>
      </c>
      <c r="O414" s="5">
        <f t="shared" si="126"/>
        <v>0.65514669210674181</v>
      </c>
      <c r="P414" s="5">
        <f t="shared" si="126"/>
        <v>0.65514669210674181</v>
      </c>
      <c r="Q414" s="4">
        <f t="shared" si="119"/>
        <v>3.2639799539276142E-3</v>
      </c>
      <c r="R414" s="5">
        <f t="shared" si="110"/>
        <v>3.580326339014821</v>
      </c>
      <c r="T414" s="4">
        <f t="shared" si="124"/>
        <v>1.4150000000000033E-3</v>
      </c>
      <c r="U414" s="5">
        <f t="shared" si="111"/>
        <v>-1.6720674874385235</v>
      </c>
      <c r="V414" s="5">
        <f t="shared" si="112"/>
        <v>-1.6368148234138089</v>
      </c>
      <c r="W414" s="5">
        <f t="shared" si="125"/>
        <v>-3.5252664024714608E-2</v>
      </c>
      <c r="AC414" s="4">
        <f t="shared" si="120"/>
        <v>1.4150000000000033E-3</v>
      </c>
      <c r="AD414" s="5">
        <f t="shared" si="121"/>
        <v>1.6193141598732641E-2</v>
      </c>
      <c r="AE414" s="5">
        <f t="shared" si="113"/>
        <v>1.5851737089301536E-2</v>
      </c>
      <c r="AF414" s="5">
        <f t="shared" si="122"/>
        <v>3.4140450943110495E-4</v>
      </c>
    </row>
    <row r="415" spans="1:32" x14ac:dyDescent="0.25">
      <c r="A415" s="4">
        <f t="shared" si="114"/>
        <v>1.4200000000000033E-3</v>
      </c>
      <c r="B415" s="5">
        <f t="shared" si="104"/>
        <v>18</v>
      </c>
      <c r="C415" s="5">
        <f t="shared" si="105"/>
        <v>5.2523938264533445</v>
      </c>
      <c r="D415" s="5">
        <f t="shared" si="106"/>
        <v>3.6716220812925471</v>
      </c>
      <c r="E415" s="5">
        <f t="shared" si="107"/>
        <v>1.1427826217967683</v>
      </c>
      <c r="F415" s="5">
        <f t="shared" si="115"/>
        <v>1.1627546153977484</v>
      </c>
      <c r="G415" s="5">
        <f t="shared" si="108"/>
        <v>0.4925458044927814</v>
      </c>
      <c r="H415" s="5">
        <f t="shared" si="109"/>
        <v>0.50785479225611518</v>
      </c>
      <c r="J415" s="5">
        <f t="shared" si="116"/>
        <v>2.0189044000667303E-2</v>
      </c>
      <c r="K415" s="5">
        <f t="shared" si="117"/>
        <v>0.7555990266924395</v>
      </c>
      <c r="L415" s="5">
        <f t="shared" si="118"/>
        <v>0.65514669210674181</v>
      </c>
      <c r="M415" s="5">
        <f t="shared" si="126"/>
        <v>0.65490067947292485</v>
      </c>
      <c r="N415" s="5">
        <f t="shared" si="126"/>
        <v>0.6548998231519475</v>
      </c>
      <c r="O415" s="5">
        <f t="shared" si="126"/>
        <v>0.65489982314163309</v>
      </c>
      <c r="P415" s="5">
        <f t="shared" si="126"/>
        <v>0.65489982314163309</v>
      </c>
      <c r="Q415" s="4">
        <f t="shared" si="119"/>
        <v>3.235171938570021E-3</v>
      </c>
      <c r="R415" s="5">
        <f t="shared" si="110"/>
        <v>3.6716220812925471</v>
      </c>
      <c r="T415" s="4">
        <f t="shared" si="124"/>
        <v>1.4200000000000033E-3</v>
      </c>
      <c r="U415" s="5">
        <f t="shared" si="111"/>
        <v>-1.5807717451607974</v>
      </c>
      <c r="V415" s="5">
        <f t="shared" si="112"/>
        <v>-1.5490715108934157</v>
      </c>
      <c r="W415" s="5">
        <f t="shared" si="125"/>
        <v>-3.1700234267381777E-2</v>
      </c>
      <c r="AC415" s="4">
        <f t="shared" si="120"/>
        <v>1.4200000000000033E-3</v>
      </c>
      <c r="AD415" s="5">
        <f t="shared" si="121"/>
        <v>1.5308987763333781E-2</v>
      </c>
      <c r="AE415" s="5">
        <f t="shared" si="113"/>
        <v>1.5001986768421125E-2</v>
      </c>
      <c r="AF415" s="5">
        <f t="shared" si="122"/>
        <v>3.0700099491265571E-4</v>
      </c>
    </row>
    <row r="416" spans="1:32" x14ac:dyDescent="0.25">
      <c r="A416" s="4">
        <f t="shared" si="114"/>
        <v>1.4250000000000033E-3</v>
      </c>
      <c r="B416" s="5">
        <f t="shared" si="104"/>
        <v>18</v>
      </c>
      <c r="C416" s="5">
        <f t="shared" si="105"/>
        <v>5.2523938264533445</v>
      </c>
      <c r="D416" s="5">
        <f t="shared" si="106"/>
        <v>3.7643280553916405</v>
      </c>
      <c r="E416" s="5">
        <f t="shared" si="107"/>
        <v>1.1427826217967683</v>
      </c>
      <c r="F416" s="5">
        <f t="shared" si="115"/>
        <v>1.1616038620824063</v>
      </c>
      <c r="G416" s="5">
        <f t="shared" si="108"/>
        <v>0.4925458044927814</v>
      </c>
      <c r="H416" s="5">
        <f t="shared" si="109"/>
        <v>0.50695698102725451</v>
      </c>
      <c r="J416" s="5">
        <f t="shared" si="116"/>
        <v>1.9025561542871459E-2</v>
      </c>
      <c r="K416" s="5">
        <f t="shared" si="117"/>
        <v>0.75443554423464365</v>
      </c>
      <c r="L416" s="5">
        <f t="shared" si="118"/>
        <v>0.65489982314163309</v>
      </c>
      <c r="M416" s="5">
        <f t="shared" si="126"/>
        <v>0.65464777825322418</v>
      </c>
      <c r="N416" s="5">
        <f t="shared" si="126"/>
        <v>0.65464688106645186</v>
      </c>
      <c r="O416" s="5">
        <f t="shared" si="126"/>
        <v>0.6546468810551519</v>
      </c>
      <c r="P416" s="5">
        <f t="shared" si="126"/>
        <v>0.65464688105515179</v>
      </c>
      <c r="Q416" s="4">
        <f t="shared" si="119"/>
        <v>3.2059189300621001E-3</v>
      </c>
      <c r="R416" s="5">
        <f t="shared" si="110"/>
        <v>3.7643280553916405</v>
      </c>
      <c r="T416" s="4">
        <f t="shared" si="124"/>
        <v>1.4250000000000033E-3</v>
      </c>
      <c r="U416" s="5">
        <f t="shared" si="111"/>
        <v>-1.488065771061704</v>
      </c>
      <c r="V416" s="5">
        <f t="shared" si="112"/>
        <v>-1.4597994518134403</v>
      </c>
      <c r="W416" s="5">
        <f t="shared" si="125"/>
        <v>-2.8266319248263727E-2</v>
      </c>
      <c r="AC416" s="4">
        <f t="shared" si="120"/>
        <v>1.4250000000000033E-3</v>
      </c>
      <c r="AD416" s="5">
        <f t="shared" si="121"/>
        <v>1.4411176534473102E-2</v>
      </c>
      <c r="AE416" s="5">
        <f t="shared" si="113"/>
        <v>1.4137431297812095E-2</v>
      </c>
      <c r="AF416" s="5">
        <f t="shared" si="122"/>
        <v>2.7374523666100735E-4</v>
      </c>
    </row>
    <row r="417" spans="1:32" x14ac:dyDescent="0.25">
      <c r="A417" s="4">
        <f t="shared" si="114"/>
        <v>1.4300000000000033E-3</v>
      </c>
      <c r="B417" s="5">
        <f t="shared" si="104"/>
        <v>18</v>
      </c>
      <c r="C417" s="5">
        <f t="shared" si="105"/>
        <v>5.2523938264533445</v>
      </c>
      <c r="D417" s="5">
        <f t="shared" si="106"/>
        <v>3.8583414004000609</v>
      </c>
      <c r="E417" s="5">
        <f t="shared" si="107"/>
        <v>1.1427826217967683</v>
      </c>
      <c r="F417" s="5">
        <f t="shared" si="115"/>
        <v>1.1604345123454656</v>
      </c>
      <c r="G417" s="5">
        <f t="shared" si="108"/>
        <v>0.4925458044927814</v>
      </c>
      <c r="H417" s="5">
        <f t="shared" si="109"/>
        <v>0.50604650856168198</v>
      </c>
      <c r="J417" s="5">
        <f t="shared" si="116"/>
        <v>1.7843303152816684E-2</v>
      </c>
      <c r="K417" s="5">
        <f t="shared" si="117"/>
        <v>0.75325328584458884</v>
      </c>
      <c r="L417" s="5">
        <f t="shared" si="118"/>
        <v>0.65464688105515179</v>
      </c>
      <c r="M417" s="5">
        <f t="shared" si="126"/>
        <v>0.65438894166008588</v>
      </c>
      <c r="N417" s="5">
        <f t="shared" si="126"/>
        <v>0.65438800379610618</v>
      </c>
      <c r="O417" s="5">
        <f t="shared" si="126"/>
        <v>0.65438800378378348</v>
      </c>
      <c r="P417" s="5">
        <f t="shared" si="126"/>
        <v>0.65438800378378348</v>
      </c>
      <c r="Q417" s="4">
        <f t="shared" si="119"/>
        <v>3.1762533857634147E-3</v>
      </c>
      <c r="R417" s="5">
        <f t="shared" si="110"/>
        <v>3.8583414004000609</v>
      </c>
      <c r="T417" s="4">
        <f t="shared" si="124"/>
        <v>1.4300000000000033E-3</v>
      </c>
      <c r="U417" s="5">
        <f t="shared" si="111"/>
        <v>-1.3940524260532836</v>
      </c>
      <c r="V417" s="5">
        <f t="shared" si="112"/>
        <v>-1.3690867469182488</v>
      </c>
      <c r="W417" s="5">
        <f t="shared" si="125"/>
        <v>-2.496567913503478E-2</v>
      </c>
      <c r="AC417" s="4">
        <f t="shared" si="120"/>
        <v>1.4300000000000033E-3</v>
      </c>
      <c r="AD417" s="5">
        <f t="shared" si="121"/>
        <v>1.3500704068900582E-2</v>
      </c>
      <c r="AE417" s="5">
        <f t="shared" si="113"/>
        <v>1.325892388934489E-2</v>
      </c>
      <c r="AF417" s="5">
        <f t="shared" si="122"/>
        <v>2.4178017955569196E-4</v>
      </c>
    </row>
    <row r="418" spans="1:32" x14ac:dyDescent="0.25">
      <c r="A418" s="4">
        <f t="shared" si="114"/>
        <v>1.4350000000000033E-3</v>
      </c>
      <c r="B418" s="5">
        <f t="shared" si="104"/>
        <v>18</v>
      </c>
      <c r="C418" s="5">
        <f t="shared" si="105"/>
        <v>5.2523938264533445</v>
      </c>
      <c r="D418" s="5">
        <f t="shared" si="106"/>
        <v>3.953558116230333</v>
      </c>
      <c r="E418" s="5">
        <f t="shared" si="107"/>
        <v>1.1427826217967683</v>
      </c>
      <c r="F418" s="5">
        <f t="shared" si="115"/>
        <v>1.159247718653321</v>
      </c>
      <c r="G418" s="5">
        <f t="shared" si="108"/>
        <v>0.4925458044927814</v>
      </c>
      <c r="H418" s="5">
        <f t="shared" si="109"/>
        <v>0.50512438204849441</v>
      </c>
      <c r="J418" s="5">
        <f t="shared" si="116"/>
        <v>1.6643435576798177E-2</v>
      </c>
      <c r="K418" s="5">
        <f t="shared" si="117"/>
        <v>0.75205341826857031</v>
      </c>
      <c r="L418" s="5">
        <f t="shared" si="118"/>
        <v>0.65438800378378348</v>
      </c>
      <c r="M418" s="5">
        <f t="shared" si="126"/>
        <v>0.65412431484113065</v>
      </c>
      <c r="N418" s="5">
        <f t="shared" si="126"/>
        <v>0.65412333661820454</v>
      </c>
      <c r="O418" s="5">
        <f t="shared" si="126"/>
        <v>0.65412333660482647</v>
      </c>
      <c r="P418" s="5">
        <f t="shared" si="126"/>
        <v>0.65412333660482647</v>
      </c>
      <c r="Q418" s="4">
        <f t="shared" si="119"/>
        <v>3.1462081224958938E-3</v>
      </c>
      <c r="R418" s="5">
        <f t="shared" si="110"/>
        <v>3.953558116230333</v>
      </c>
      <c r="T418" s="4">
        <f t="shared" si="124"/>
        <v>1.4350000000000033E-3</v>
      </c>
      <c r="U418" s="5">
        <f t="shared" si="111"/>
        <v>-1.2988357102230115</v>
      </c>
      <c r="V418" s="5">
        <f t="shared" si="112"/>
        <v>-1.2770229186956954</v>
      </c>
      <c r="W418" s="5">
        <f t="shared" si="125"/>
        <v>-2.1812791527316078E-2</v>
      </c>
      <c r="AC418" s="4">
        <f t="shared" si="120"/>
        <v>1.4350000000000033E-3</v>
      </c>
      <c r="AD418" s="5">
        <f t="shared" si="121"/>
        <v>1.2578577555713011E-2</v>
      </c>
      <c r="AE418" s="5">
        <f t="shared" si="113"/>
        <v>1.2367331523768184E-2</v>
      </c>
      <c r="AF418" s="5">
        <f t="shared" si="122"/>
        <v>2.11246031944827E-4</v>
      </c>
    </row>
    <row r="419" spans="1:32" x14ac:dyDescent="0.25">
      <c r="A419" s="4">
        <f t="shared" si="114"/>
        <v>1.4400000000000033E-3</v>
      </c>
      <c r="B419" s="5">
        <f t="shared" si="104"/>
        <v>18</v>
      </c>
      <c r="C419" s="5">
        <f t="shared" si="105"/>
        <v>5.2523938264533445</v>
      </c>
      <c r="D419" s="5">
        <f t="shared" si="106"/>
        <v>4.0498732072051773</v>
      </c>
      <c r="E419" s="5">
        <f t="shared" si="107"/>
        <v>1.1427826217967683</v>
      </c>
      <c r="F419" s="5">
        <f t="shared" si="115"/>
        <v>1.1580446507138098</v>
      </c>
      <c r="G419" s="5">
        <f t="shared" si="108"/>
        <v>0.4925458044927814</v>
      </c>
      <c r="H419" s="5">
        <f t="shared" si="109"/>
        <v>0.50419161831858084</v>
      </c>
      <c r="J419" s="5">
        <f t="shared" si="116"/>
        <v>1.5427142939251693E-2</v>
      </c>
      <c r="K419" s="5">
        <f t="shared" si="117"/>
        <v>0.75083712563102389</v>
      </c>
      <c r="L419" s="5">
        <f t="shared" si="118"/>
        <v>0.65412333660482647</v>
      </c>
      <c r="M419" s="5">
        <f t="shared" si="126"/>
        <v>0.65385405053984325</v>
      </c>
      <c r="N419" s="5">
        <f t="shared" si="126"/>
        <v>0.65385303240968951</v>
      </c>
      <c r="O419" s="5">
        <f t="shared" si="126"/>
        <v>0.65385303239522885</v>
      </c>
      <c r="P419" s="5">
        <f t="shared" si="126"/>
        <v>0.65385303239522885</v>
      </c>
      <c r="Q419" s="4">
        <f t="shared" si="119"/>
        <v>3.1158162712359451E-3</v>
      </c>
      <c r="R419" s="5">
        <f t="shared" si="110"/>
        <v>4.0498732072051773</v>
      </c>
      <c r="T419" s="4">
        <f t="shared" si="124"/>
        <v>1.4400000000000033E-3</v>
      </c>
      <c r="U419" s="5">
        <f t="shared" si="111"/>
        <v>-1.2025206192481672</v>
      </c>
      <c r="V419" s="5">
        <f t="shared" si="112"/>
        <v>-1.1836988230292345</v>
      </c>
      <c r="W419" s="5">
        <f t="shared" si="125"/>
        <v>-1.8821796218932763E-2</v>
      </c>
      <c r="AC419" s="4">
        <f t="shared" si="120"/>
        <v>1.4400000000000033E-3</v>
      </c>
      <c r="AD419" s="5">
        <f t="shared" si="121"/>
        <v>1.1645813825799434E-2</v>
      </c>
      <c r="AE419" s="5">
        <f t="shared" si="113"/>
        <v>1.1463534095103546E-2</v>
      </c>
      <c r="AF419" s="5">
        <f t="shared" si="122"/>
        <v>1.8227973069588795E-4</v>
      </c>
    </row>
    <row r="420" spans="1:32" x14ac:dyDescent="0.25">
      <c r="A420" s="4">
        <f t="shared" si="114"/>
        <v>1.4450000000000034E-3</v>
      </c>
      <c r="B420" s="5">
        <f t="shared" si="104"/>
        <v>18</v>
      </c>
      <c r="C420" s="5">
        <f t="shared" si="105"/>
        <v>5.2523938264533445</v>
      </c>
      <c r="D420" s="5">
        <f t="shared" si="106"/>
        <v>4.1471808273926101</v>
      </c>
      <c r="E420" s="5">
        <f t="shared" si="107"/>
        <v>1.1427826217967683</v>
      </c>
      <c r="F420" s="5">
        <f t="shared" si="115"/>
        <v>1.1568264943275737</v>
      </c>
      <c r="G420" s="5">
        <f t="shared" si="108"/>
        <v>0.4925458044927814</v>
      </c>
      <c r="H420" s="5">
        <f t="shared" si="109"/>
        <v>0.50324924243712366</v>
      </c>
      <c r="J420" s="5">
        <f t="shared" si="116"/>
        <v>1.4195625574165711E-2</v>
      </c>
      <c r="K420" s="5">
        <f t="shared" si="117"/>
        <v>0.74960560826593792</v>
      </c>
      <c r="L420" s="5">
        <f t="shared" si="118"/>
        <v>0.65385303239522885</v>
      </c>
      <c r="M420" s="5">
        <f t="shared" si="126"/>
        <v>0.65357830935468286</v>
      </c>
      <c r="N420" s="5">
        <f t="shared" si="126"/>
        <v>0.65357725190601468</v>
      </c>
      <c r="O420" s="5">
        <f t="shared" si="126"/>
        <v>0.65357725189045024</v>
      </c>
      <c r="P420" s="5">
        <f t="shared" si="126"/>
        <v>0.65357725189045013</v>
      </c>
      <c r="Q420" s="4">
        <f t="shared" si="119"/>
        <v>3.0851112312545313E-3</v>
      </c>
      <c r="R420" s="5">
        <f t="shared" si="110"/>
        <v>4.1471808273926101</v>
      </c>
      <c r="T420" s="4">
        <f t="shared" si="124"/>
        <v>1.4450000000000034E-3</v>
      </c>
      <c r="U420" s="5">
        <f t="shared" si="111"/>
        <v>-1.1052129990607344</v>
      </c>
      <c r="V420" s="5">
        <f t="shared" si="112"/>
        <v>-1.0892065595341345</v>
      </c>
      <c r="W420" s="5">
        <f t="shared" si="125"/>
        <v>-1.6006439526599969E-2</v>
      </c>
      <c r="AC420" s="4">
        <f t="shared" si="120"/>
        <v>1.4450000000000034E-3</v>
      </c>
      <c r="AD420" s="5">
        <f t="shared" si="121"/>
        <v>1.0703437944342253E-2</v>
      </c>
      <c r="AE420" s="5">
        <f t="shared" si="113"/>
        <v>1.0548423542296285E-2</v>
      </c>
      <c r="AF420" s="5">
        <f t="shared" si="122"/>
        <v>1.5501440204596789E-4</v>
      </c>
    </row>
    <row r="421" spans="1:32" x14ac:dyDescent="0.25">
      <c r="A421" s="4">
        <f t="shared" si="114"/>
        <v>1.4500000000000034E-3</v>
      </c>
      <c r="B421" s="5">
        <f t="shared" si="104"/>
        <v>18</v>
      </c>
      <c r="C421" s="5">
        <f t="shared" si="105"/>
        <v>5.2523938264533445</v>
      </c>
      <c r="D421" s="5">
        <f t="shared" si="106"/>
        <v>4.2453744274420941</v>
      </c>
      <c r="E421" s="5">
        <f t="shared" si="107"/>
        <v>1.1427826217967683</v>
      </c>
      <c r="F421" s="5">
        <f t="shared" si="115"/>
        <v>1.1555944502236408</v>
      </c>
      <c r="G421" s="5">
        <f t="shared" si="108"/>
        <v>0.4925458044927814</v>
      </c>
      <c r="H421" s="5">
        <f t="shared" si="109"/>
        <v>0.50229828628156414</v>
      </c>
      <c r="J421" s="5">
        <f t="shared" si="116"/>
        <v>1.2950098840496601E-2</v>
      </c>
      <c r="K421" s="5">
        <f t="shared" si="117"/>
        <v>0.74836008153226874</v>
      </c>
      <c r="L421" s="5">
        <f t="shared" si="118"/>
        <v>0.65357725189045013</v>
      </c>
      <c r="M421" s="5">
        <f t="shared" si="126"/>
        <v>0.65329725999699151</v>
      </c>
      <c r="N421" s="5">
        <f t="shared" si="126"/>
        <v>0.65329616395875989</v>
      </c>
      <c r="O421" s="5">
        <f t="shared" si="126"/>
        <v>0.65329616394207657</v>
      </c>
      <c r="P421" s="5">
        <f t="shared" si="126"/>
        <v>0.65329616394207657</v>
      </c>
      <c r="Q421" s="4">
        <f t="shared" si="119"/>
        <v>3.054126623783598E-3</v>
      </c>
      <c r="R421" s="5">
        <f t="shared" si="110"/>
        <v>4.2453744274420941</v>
      </c>
      <c r="T421" s="4">
        <f t="shared" si="124"/>
        <v>1.4500000000000034E-3</v>
      </c>
      <c r="U421" s="5">
        <f t="shared" si="111"/>
        <v>-1.0070193990112504</v>
      </c>
      <c r="V421" s="5">
        <f t="shared" si="112"/>
        <v>-0.99363938066627044</v>
      </c>
      <c r="W421" s="5">
        <f t="shared" si="125"/>
        <v>-1.3380018344979927E-2</v>
      </c>
      <c r="AC421" s="4">
        <f t="shared" si="120"/>
        <v>1.4500000000000034E-3</v>
      </c>
      <c r="AD421" s="5">
        <f t="shared" si="121"/>
        <v>9.7524817887827409E-3</v>
      </c>
      <c r="AE421" s="5">
        <f t="shared" si="113"/>
        <v>9.6229029689793334E-3</v>
      </c>
      <c r="AF421" s="5">
        <f t="shared" si="122"/>
        <v>1.2957881980340744E-4</v>
      </c>
    </row>
    <row r="422" spans="1:32" x14ac:dyDescent="0.25">
      <c r="A422" s="4">
        <f t="shared" si="114"/>
        <v>1.4550000000000034E-3</v>
      </c>
      <c r="B422" s="5">
        <f t="shared" si="104"/>
        <v>18</v>
      </c>
      <c r="C422" s="5">
        <f t="shared" si="105"/>
        <v>5.2523938264533445</v>
      </c>
      <c r="D422" s="5">
        <f t="shared" si="106"/>
        <v>4.344346902661723</v>
      </c>
      <c r="E422" s="5">
        <f t="shared" si="107"/>
        <v>1.1427826217967683</v>
      </c>
      <c r="F422" s="5">
        <f t="shared" si="115"/>
        <v>1.1543497328803412</v>
      </c>
      <c r="G422" s="5">
        <f t="shared" si="108"/>
        <v>0.4925458044927814</v>
      </c>
      <c r="H422" s="5">
        <f t="shared" si="109"/>
        <v>0.50133978710754823</v>
      </c>
      <c r="J422" s="5">
        <f t="shared" si="116"/>
        <v>1.1691791922756373E-2</v>
      </c>
      <c r="K422" s="5">
        <f t="shared" si="117"/>
        <v>0.74710177461452854</v>
      </c>
      <c r="L422" s="5">
        <f t="shared" si="118"/>
        <v>0.65329616394207657</v>
      </c>
      <c r="M422" s="5">
        <f t="shared" si="126"/>
        <v>0.65301107954630766</v>
      </c>
      <c r="N422" s="5">
        <f t="shared" si="126"/>
        <v>0.65300994579060256</v>
      </c>
      <c r="O422" s="5">
        <f t="shared" si="126"/>
        <v>0.65300994577279292</v>
      </c>
      <c r="P422" s="5">
        <f t="shared" si="126"/>
        <v>0.65300994577279292</v>
      </c>
      <c r="Q422" s="4">
        <f t="shared" si="119"/>
        <v>3.0228962452908906E-3</v>
      </c>
      <c r="R422" s="5">
        <f t="shared" si="110"/>
        <v>4.344346902661723</v>
      </c>
      <c r="T422" s="4">
        <f t="shared" si="124"/>
        <v>1.4550000000000034E-3</v>
      </c>
      <c r="U422" s="5">
        <f t="shared" si="111"/>
        <v>-0.90804692379162155</v>
      </c>
      <c r="V422" s="5">
        <f t="shared" si="112"/>
        <v>-0.8970915996932306</v>
      </c>
      <c r="W422" s="5">
        <f t="shared" si="125"/>
        <v>-1.0955324098390951E-2</v>
      </c>
      <c r="AC422" s="4">
        <f t="shared" si="120"/>
        <v>1.4550000000000034E-3</v>
      </c>
      <c r="AD422" s="5">
        <f t="shared" si="121"/>
        <v>8.7939826147668265E-3</v>
      </c>
      <c r="AE422" s="5">
        <f t="shared" si="113"/>
        <v>8.6878857522192064E-3</v>
      </c>
      <c r="AF422" s="5">
        <f t="shared" si="122"/>
        <v>1.060968625476201E-4</v>
      </c>
    </row>
    <row r="423" spans="1:32" x14ac:dyDescent="0.25">
      <c r="A423" s="4">
        <f t="shared" si="114"/>
        <v>1.4600000000000034E-3</v>
      </c>
      <c r="B423" s="5">
        <f t="shared" si="104"/>
        <v>18</v>
      </c>
      <c r="C423" s="5">
        <f t="shared" si="105"/>
        <v>5.2523938264533445</v>
      </c>
      <c r="D423" s="5">
        <f t="shared" si="106"/>
        <v>4.4439907420602722</v>
      </c>
      <c r="E423" s="5">
        <f t="shared" si="107"/>
        <v>1.1427826217967683</v>
      </c>
      <c r="F423" s="5">
        <f t="shared" si="115"/>
        <v>1.1530935693327167</v>
      </c>
      <c r="G423" s="5">
        <f t="shared" si="108"/>
        <v>0.4925458044927814</v>
      </c>
      <c r="H423" s="5">
        <f t="shared" si="109"/>
        <v>0.50037478610552899</v>
      </c>
      <c r="J423" s="5">
        <f t="shared" si="116"/>
        <v>1.042194661795553E-2</v>
      </c>
      <c r="K423" s="5">
        <f t="shared" si="117"/>
        <v>0.74583192930972764</v>
      </c>
      <c r="L423" s="5">
        <f t="shared" si="118"/>
        <v>0.65300994577279292</v>
      </c>
      <c r="M423" s="5">
        <f t="shared" si="126"/>
        <v>0.65271995370156377</v>
      </c>
      <c r="N423" s="5">
        <f t="shared" si="126"/>
        <v>0.65271878324612331</v>
      </c>
      <c r="O423" s="5">
        <f t="shared" si="126"/>
        <v>0.65271878322718757</v>
      </c>
      <c r="P423" s="5">
        <f t="shared" si="126"/>
        <v>0.65271878322718757</v>
      </c>
      <c r="Q423" s="4">
        <f t="shared" si="119"/>
        <v>2.9914540204503213E-3</v>
      </c>
      <c r="R423" s="5">
        <f t="shared" si="110"/>
        <v>4.4439907420602722</v>
      </c>
      <c r="T423" s="4">
        <f t="shared" si="124"/>
        <v>1.4600000000000034E-3</v>
      </c>
      <c r="U423" s="5">
        <f t="shared" si="111"/>
        <v>-0.80840308439307229</v>
      </c>
      <c r="V423" s="5">
        <f t="shared" si="112"/>
        <v>-0.79965849761847474</v>
      </c>
      <c r="W423" s="5">
        <f t="shared" si="125"/>
        <v>-8.7445867745975514E-3</v>
      </c>
      <c r="AC423" s="4">
        <f t="shared" si="120"/>
        <v>1.4600000000000034E-3</v>
      </c>
      <c r="AD423" s="5">
        <f t="shared" si="121"/>
        <v>7.8289816127475875E-3</v>
      </c>
      <c r="AE423" s="5">
        <f t="shared" si="113"/>
        <v>7.7442946411227977E-3</v>
      </c>
      <c r="AF423" s="5">
        <f t="shared" si="122"/>
        <v>8.4686971624789789E-5</v>
      </c>
    </row>
    <row r="424" spans="1:32" x14ac:dyDescent="0.25">
      <c r="A424" s="4">
        <f t="shared" si="114"/>
        <v>1.4650000000000034E-3</v>
      </c>
      <c r="B424" s="5">
        <f t="shared" si="104"/>
        <v>18</v>
      </c>
      <c r="C424" s="5">
        <f t="shared" si="105"/>
        <v>5.2523938264533445</v>
      </c>
      <c r="D424" s="5">
        <f t="shared" si="106"/>
        <v>4.5441981780638852</v>
      </c>
      <c r="E424" s="5">
        <f t="shared" si="107"/>
        <v>1.1427826217967683</v>
      </c>
      <c r="F424" s="5">
        <f t="shared" si="115"/>
        <v>1.1518271979675723</v>
      </c>
      <c r="G424" s="5">
        <f t="shared" si="108"/>
        <v>0.4925458044927814</v>
      </c>
      <c r="H424" s="5">
        <f t="shared" si="109"/>
        <v>0.49940432695083403</v>
      </c>
      <c r="J424" s="5">
        <f t="shared" si="116"/>
        <v>9.1418161100996279E-3</v>
      </c>
      <c r="K424" s="5">
        <f t="shared" si="117"/>
        <v>0.74455179880187183</v>
      </c>
      <c r="L424" s="5">
        <f t="shared" si="118"/>
        <v>0.65271878322718757</v>
      </c>
      <c r="M424" s="5">
        <f t="shared" si="126"/>
        <v>0.65242407702651795</v>
      </c>
      <c r="N424" s="5">
        <f t="shared" si="126"/>
        <v>0.65242287103679197</v>
      </c>
      <c r="O424" s="5">
        <f t="shared" si="126"/>
        <v>0.65242287101673824</v>
      </c>
      <c r="P424" s="5">
        <f t="shared" si="126"/>
        <v>0.65242287101673824</v>
      </c>
      <c r="Q424" s="4">
        <f t="shared" si="119"/>
        <v>2.9598339548994506E-3</v>
      </c>
      <c r="R424" s="5">
        <f t="shared" si="110"/>
        <v>4.5441981780638852</v>
      </c>
      <c r="T424" s="4">
        <f t="shared" si="124"/>
        <v>1.4650000000000034E-3</v>
      </c>
      <c r="U424" s="5">
        <f t="shared" si="111"/>
        <v>-0.70819564838945936</v>
      </c>
      <c r="V424" s="5">
        <f t="shared" si="112"/>
        <v>-0.70143622915050996</v>
      </c>
      <c r="W424" s="5">
        <f t="shared" si="125"/>
        <v>-6.7594192389494046E-3</v>
      </c>
      <c r="AC424" s="4">
        <f t="shared" si="120"/>
        <v>1.4650000000000034E-3</v>
      </c>
      <c r="AD424" s="5">
        <f t="shared" si="121"/>
        <v>6.8585224580526294E-3</v>
      </c>
      <c r="AE424" s="5">
        <f t="shared" si="113"/>
        <v>6.7930608461956223E-3</v>
      </c>
      <c r="AF424" s="5">
        <f t="shared" si="122"/>
        <v>6.5461611857007065E-5</v>
      </c>
    </row>
    <row r="425" spans="1:32" x14ac:dyDescent="0.25">
      <c r="A425" s="4">
        <f t="shared" si="114"/>
        <v>1.4700000000000034E-3</v>
      </c>
      <c r="B425" s="5">
        <f t="shared" si="104"/>
        <v>18</v>
      </c>
      <c r="C425" s="5">
        <f t="shared" si="105"/>
        <v>5.2523938264533445</v>
      </c>
      <c r="D425" s="5">
        <f t="shared" si="106"/>
        <v>4.6448613366022968</v>
      </c>
      <c r="E425" s="5">
        <f t="shared" si="107"/>
        <v>1.1427826217967683</v>
      </c>
      <c r="F425" s="5">
        <f t="shared" si="115"/>
        <v>1.1505518673073456</v>
      </c>
      <c r="G425" s="5">
        <f t="shared" si="108"/>
        <v>0.4925458044927814</v>
      </c>
      <c r="H425" s="5">
        <f t="shared" si="109"/>
        <v>0.49842945435015612</v>
      </c>
      <c r="J425" s="5">
        <f t="shared" si="116"/>
        <v>7.852663733447892E-3</v>
      </c>
      <c r="K425" s="5">
        <f t="shared" si="117"/>
        <v>0.74326264642522</v>
      </c>
      <c r="L425" s="5">
        <f t="shared" si="118"/>
        <v>0.65242287101673824</v>
      </c>
      <c r="M425" s="5">
        <f t="shared" si="126"/>
        <v>0.65212365318763388</v>
      </c>
      <c r="N425" s="5">
        <f t="shared" si="126"/>
        <v>0.65212241297834406</v>
      </c>
      <c r="O425" s="5">
        <f t="shared" si="126"/>
        <v>0.65212241295718953</v>
      </c>
      <c r="P425" s="5">
        <f t="shared" si="126"/>
        <v>0.65212241295718953</v>
      </c>
      <c r="Q425" s="4">
        <f t="shared" si="119"/>
        <v>2.9280700878803658E-3</v>
      </c>
      <c r="R425" s="5">
        <f t="shared" si="110"/>
        <v>4.6448613366022968</v>
      </c>
      <c r="T425" s="4">
        <f t="shared" si="124"/>
        <v>1.4700000000000034E-3</v>
      </c>
      <c r="U425" s="5">
        <f t="shared" si="111"/>
        <v>-0.60753248985104769</v>
      </c>
      <c r="V425" s="5">
        <f t="shared" si="112"/>
        <v>-0.60252172780979585</v>
      </c>
      <c r="W425" s="5">
        <f t="shared" si="125"/>
        <v>-5.0107620412518372E-3</v>
      </c>
      <c r="AC425" s="4">
        <f t="shared" si="120"/>
        <v>1.4700000000000034E-3</v>
      </c>
      <c r="AD425" s="5">
        <f t="shared" si="121"/>
        <v>5.8836498573747176E-3</v>
      </c>
      <c r="AE425" s="5">
        <f t="shared" si="113"/>
        <v>5.8351231203494294E-3</v>
      </c>
      <c r="AF425" s="5">
        <f t="shared" si="122"/>
        <v>4.8526737025288147E-5</v>
      </c>
    </row>
    <row r="426" spans="1:32" x14ac:dyDescent="0.25">
      <c r="A426" s="4">
        <f t="shared" si="114"/>
        <v>1.4750000000000034E-3</v>
      </c>
      <c r="B426" s="5">
        <f t="shared" si="104"/>
        <v>18</v>
      </c>
      <c r="C426" s="5">
        <f t="shared" si="105"/>
        <v>5.2523938264533445</v>
      </c>
      <c r="D426" s="5">
        <f t="shared" si="106"/>
        <v>4.745872387244793</v>
      </c>
      <c r="E426" s="5">
        <f t="shared" si="107"/>
        <v>1.1427826217967683</v>
      </c>
      <c r="F426" s="5">
        <f t="shared" si="115"/>
        <v>1.1492688347839615</v>
      </c>
      <c r="G426" s="5">
        <f t="shared" si="108"/>
        <v>0.4925458044927814</v>
      </c>
      <c r="H426" s="5">
        <f t="shared" si="109"/>
        <v>0.49745121258756053</v>
      </c>
      <c r="J426" s="5">
        <f t="shared" si="116"/>
        <v>6.5557617257548245E-3</v>
      </c>
      <c r="K426" s="5">
        <f t="shared" si="117"/>
        <v>0.74196574441752694</v>
      </c>
      <c r="L426" s="5">
        <f t="shared" si="118"/>
        <v>0.65212241295718953</v>
      </c>
      <c r="M426" s="5">
        <f t="shared" si="126"/>
        <v>0.65181889518248826</v>
      </c>
      <c r="N426" s="5">
        <f t="shared" si="126"/>
        <v>0.65181762221863049</v>
      </c>
      <c r="O426" s="5">
        <f t="shared" si="126"/>
        <v>0.65181762219640083</v>
      </c>
      <c r="P426" s="5">
        <f t="shared" si="126"/>
        <v>0.65181762219640094</v>
      </c>
      <c r="Q426" s="4">
        <f t="shared" si="119"/>
        <v>2.896196444864863E-3</v>
      </c>
      <c r="R426" s="5">
        <f t="shared" si="110"/>
        <v>4.745872387244793</v>
      </c>
      <c r="T426" s="4">
        <f t="shared" si="124"/>
        <v>1.4750000000000034E-3</v>
      </c>
      <c r="U426" s="5">
        <f t="shared" si="111"/>
        <v>-0.50652143920855153</v>
      </c>
      <c r="V426" s="5">
        <f t="shared" si="112"/>
        <v>-0.50301261026706323</v>
      </c>
      <c r="W426" s="5">
        <f t="shared" si="125"/>
        <v>-3.5088289414882956E-3</v>
      </c>
      <c r="AC426" s="4">
        <f t="shared" si="120"/>
        <v>1.4750000000000034E-3</v>
      </c>
      <c r="AD426" s="5">
        <f t="shared" si="121"/>
        <v>4.905408094779129E-3</v>
      </c>
      <c r="AE426" s="5">
        <f t="shared" si="113"/>
        <v>4.8714268324664012E-3</v>
      </c>
      <c r="AF426" s="5">
        <f t="shared" si="122"/>
        <v>3.3981262312727731E-5</v>
      </c>
    </row>
    <row r="427" spans="1:32" x14ac:dyDescent="0.25">
      <c r="A427" s="4">
        <f t="shared" si="114"/>
        <v>1.4800000000000034E-3</v>
      </c>
      <c r="B427" s="5">
        <f t="shared" si="104"/>
        <v>18</v>
      </c>
      <c r="C427" s="5">
        <f t="shared" si="105"/>
        <v>5.2523938264533445</v>
      </c>
      <c r="D427" s="5">
        <f t="shared" si="106"/>
        <v>4.8471236930512998</v>
      </c>
      <c r="E427" s="5">
        <f t="shared" si="107"/>
        <v>1.1427826217967683</v>
      </c>
      <c r="F427" s="5">
        <f t="shared" si="115"/>
        <v>1.1479793655038604</v>
      </c>
      <c r="G427" s="5">
        <f t="shared" si="108"/>
        <v>0.4925458044927814</v>
      </c>
      <c r="H427" s="5">
        <f t="shared" si="109"/>
        <v>0.49647064407325187</v>
      </c>
      <c r="J427" s="5">
        <f t="shared" si="116"/>
        <v>5.2523899727251423E-3</v>
      </c>
      <c r="K427" s="5">
        <f t="shared" si="117"/>
        <v>0.7406623726644973</v>
      </c>
      <c r="L427" s="5">
        <f t="shared" si="118"/>
        <v>0.65181762219640094</v>
      </c>
      <c r="M427" s="5">
        <f t="shared" si="126"/>
        <v>0.65151002555665083</v>
      </c>
      <c r="N427" s="5">
        <f t="shared" si="126"/>
        <v>0.65150872145387773</v>
      </c>
      <c r="O427" s="5">
        <f t="shared" si="126"/>
        <v>0.65150872143060845</v>
      </c>
      <c r="P427" s="5">
        <f t="shared" si="126"/>
        <v>0.65150872143060845</v>
      </c>
      <c r="Q427" s="4">
        <f t="shared" si="119"/>
        <v>2.8642469902695213E-3</v>
      </c>
      <c r="R427" s="5">
        <f t="shared" si="110"/>
        <v>4.8471236930512998</v>
      </c>
      <c r="T427" s="4">
        <f t="shared" si="124"/>
        <v>1.4800000000000034E-3</v>
      </c>
      <c r="U427" s="5">
        <f t="shared" si="111"/>
        <v>-0.40527013340204476</v>
      </c>
      <c r="V427" s="5">
        <f t="shared" si="112"/>
        <v>-0.4030070800074454</v>
      </c>
      <c r="W427" s="5">
        <f t="shared" si="125"/>
        <v>-2.2630533945993681E-3</v>
      </c>
      <c r="AC427" s="4">
        <f t="shared" si="120"/>
        <v>1.4800000000000034E-3</v>
      </c>
      <c r="AD427" s="5">
        <f t="shared" si="121"/>
        <v>3.9248395804704628E-3</v>
      </c>
      <c r="AE427" s="5">
        <f t="shared" si="113"/>
        <v>3.9029230344342185E-3</v>
      </c>
      <c r="AF427" s="5">
        <f t="shared" si="122"/>
        <v>2.1916546036244294E-5</v>
      </c>
    </row>
    <row r="428" spans="1:32" x14ac:dyDescent="0.25">
      <c r="A428" s="4">
        <f t="shared" si="114"/>
        <v>1.4850000000000035E-3</v>
      </c>
      <c r="B428" s="5">
        <f t="shared" si="104"/>
        <v>18</v>
      </c>
      <c r="C428" s="5">
        <f t="shared" si="105"/>
        <v>5.2523938264533445</v>
      </c>
      <c r="D428" s="5">
        <f t="shared" si="106"/>
        <v>4.9485079597885715</v>
      </c>
      <c r="E428" s="5">
        <f t="shared" si="107"/>
        <v>1.1427826217967683</v>
      </c>
      <c r="F428" s="5">
        <f t="shared" si="115"/>
        <v>1.1466847310053994</v>
      </c>
      <c r="G428" s="5">
        <f t="shared" si="108"/>
        <v>0.4925458044927814</v>
      </c>
      <c r="H428" s="5">
        <f t="shared" si="109"/>
        <v>0.49548878789848988</v>
      </c>
      <c r="J428" s="5">
        <f t="shared" si="116"/>
        <v>3.9438347449210322E-3</v>
      </c>
      <c r="K428" s="5">
        <f t="shared" si="117"/>
        <v>0.73935381743669315</v>
      </c>
      <c r="L428" s="5">
        <f t="shared" si="118"/>
        <v>0.65150872143060845</v>
      </c>
      <c r="M428" s="5">
        <f t="shared" si="126"/>
        <v>0.65119727660684879</v>
      </c>
      <c r="N428" s="5">
        <f t="shared" si="126"/>
        <v>0.65119594313117335</v>
      </c>
      <c r="O428" s="5">
        <f t="shared" si="126"/>
        <v>0.65119594310690931</v>
      </c>
      <c r="P428" s="5">
        <f t="shared" si="126"/>
        <v>0.65119594310690943</v>
      </c>
      <c r="Q428" s="4">
        <f t="shared" si="119"/>
        <v>2.8322555803711193E-3</v>
      </c>
      <c r="R428" s="5">
        <f t="shared" si="110"/>
        <v>4.9485079597885715</v>
      </c>
      <c r="T428" s="4">
        <f t="shared" si="124"/>
        <v>1.4850000000000035E-3</v>
      </c>
      <c r="U428" s="5">
        <f t="shared" si="111"/>
        <v>-0.30388586666477302</v>
      </c>
      <c r="V428" s="5">
        <f t="shared" si="112"/>
        <v>-0.30260383041548888</v>
      </c>
      <c r="W428" s="5">
        <f t="shared" si="125"/>
        <v>-1.2820362492841353E-3</v>
      </c>
      <c r="AC428" s="4">
        <f t="shared" si="120"/>
        <v>1.4850000000000035E-3</v>
      </c>
      <c r="AD428" s="5">
        <f t="shared" si="121"/>
        <v>2.9429834057084769E-3</v>
      </c>
      <c r="AE428" s="5">
        <f t="shared" si="113"/>
        <v>2.9305675225726022E-3</v>
      </c>
      <c r="AF428" s="5">
        <f t="shared" si="122"/>
        <v>1.2415883135874755E-5</v>
      </c>
    </row>
    <row r="429" spans="1:32" x14ac:dyDescent="0.25">
      <c r="A429" s="4">
        <f t="shared" si="114"/>
        <v>1.4900000000000035E-3</v>
      </c>
      <c r="B429" s="5">
        <f t="shared" si="104"/>
        <v>18</v>
      </c>
      <c r="C429" s="5">
        <f t="shared" si="105"/>
        <v>5.2523938264533445</v>
      </c>
      <c r="D429" s="5">
        <f t="shared" si="106"/>
        <v>5.0499183841497395</v>
      </c>
      <c r="E429" s="5">
        <f t="shared" si="107"/>
        <v>1.1427826217967683</v>
      </c>
      <c r="F429" s="5">
        <f t="shared" si="115"/>
        <v>1.1453862080098043</v>
      </c>
      <c r="G429" s="5">
        <f t="shared" si="108"/>
        <v>0.4925458044927814</v>
      </c>
      <c r="H429" s="5">
        <f t="shared" si="109"/>
        <v>0.49450667840015639</v>
      </c>
      <c r="J429" s="5">
        <f t="shared" si="116"/>
        <v>2.6313874283686988E-3</v>
      </c>
      <c r="K429" s="5">
        <f t="shared" si="117"/>
        <v>0.73804137012014082</v>
      </c>
      <c r="L429" s="5">
        <f t="shared" si="118"/>
        <v>0.65119594310690943</v>
      </c>
      <c r="M429" s="5">
        <f t="shared" si="126"/>
        <v>0.65088089056809084</v>
      </c>
      <c r="N429" s="5">
        <f t="shared" si="126"/>
        <v>0.65087952963485229</v>
      </c>
      <c r="O429" s="5">
        <f t="shared" si="126"/>
        <v>0.6508795296096479</v>
      </c>
      <c r="P429" s="5">
        <f t="shared" si="126"/>
        <v>0.6508795296096479</v>
      </c>
      <c r="Q429" s="4">
        <f t="shared" si="119"/>
        <v>2.8002559165365305E-3</v>
      </c>
      <c r="R429" s="5">
        <f t="shared" si="110"/>
        <v>5.0499183841497395</v>
      </c>
      <c r="T429" s="4">
        <f t="shared" si="124"/>
        <v>1.4900000000000035E-3</v>
      </c>
      <c r="U429" s="5">
        <f t="shared" si="111"/>
        <v>-0.20247544230360504</v>
      </c>
      <c r="V429" s="5">
        <f t="shared" si="112"/>
        <v>-0.20190194737672126</v>
      </c>
      <c r="W429" s="5">
        <f t="shared" si="125"/>
        <v>-5.734949268837719E-4</v>
      </c>
      <c r="AC429" s="4">
        <f t="shared" si="120"/>
        <v>1.4900000000000035E-3</v>
      </c>
      <c r="AD429" s="5">
        <f t="shared" si="121"/>
        <v>1.9608739073749826E-3</v>
      </c>
      <c r="AE429" s="5">
        <f t="shared" si="113"/>
        <v>1.9553198943779667E-3</v>
      </c>
      <c r="AF429" s="5">
        <f t="shared" si="122"/>
        <v>5.5540129970158524E-6</v>
      </c>
    </row>
    <row r="430" spans="1:32" x14ac:dyDescent="0.25">
      <c r="A430" s="4">
        <f t="shared" si="114"/>
        <v>1.4950000000000035E-3</v>
      </c>
      <c r="B430" s="5">
        <f t="shared" si="104"/>
        <v>18</v>
      </c>
      <c r="C430" s="5">
        <f t="shared" si="105"/>
        <v>5.2523938264533445</v>
      </c>
      <c r="D430" s="5">
        <f t="shared" si="106"/>
        <v>5.1512488005990136</v>
      </c>
      <c r="E430" s="5">
        <f t="shared" si="107"/>
        <v>1.1427826217967683</v>
      </c>
      <c r="F430" s="5">
        <f t="shared" si="115"/>
        <v>1.1440850771668944</v>
      </c>
      <c r="G430" s="5">
        <f t="shared" si="108"/>
        <v>0.4925458044927814</v>
      </c>
      <c r="H430" s="5">
        <f t="shared" si="109"/>
        <v>0.49352534373863782</v>
      </c>
      <c r="J430" s="5">
        <f t="shared" si="116"/>
        <v>1.3163432501158193E-3</v>
      </c>
      <c r="K430" s="5">
        <f t="shared" si="117"/>
        <v>0.73672632594188803</v>
      </c>
      <c r="L430" s="5">
        <f t="shared" si="118"/>
        <v>0.6508795296096479</v>
      </c>
      <c r="M430" s="5">
        <f t="shared" si="126"/>
        <v>0.65056111978230824</v>
      </c>
      <c r="N430" s="5">
        <f t="shared" si="126"/>
        <v>0.65055973345433749</v>
      </c>
      <c r="O430" s="5">
        <f t="shared" si="126"/>
        <v>0.65055973342825668</v>
      </c>
      <c r="P430" s="5">
        <f t="shared" si="126"/>
        <v>0.65055973342825668</v>
      </c>
      <c r="Q430" s="4">
        <f t="shared" si="119"/>
        <v>2.7682814988864513E-3</v>
      </c>
      <c r="R430" s="5">
        <f t="shared" si="110"/>
        <v>5.1512488005990136</v>
      </c>
      <c r="T430" s="4">
        <f t="shared" si="124"/>
        <v>1.4950000000000035E-3</v>
      </c>
      <c r="U430" s="5">
        <f t="shared" si="111"/>
        <v>-0.10114502585433094</v>
      </c>
      <c r="V430" s="5">
        <f t="shared" si="112"/>
        <v>-0.10100081149181028</v>
      </c>
      <c r="W430" s="5">
        <f t="shared" si="125"/>
        <v>-1.44214362520656E-4</v>
      </c>
      <c r="AC430" s="4">
        <f t="shared" si="120"/>
        <v>1.4950000000000035E-3</v>
      </c>
      <c r="AD430" s="5">
        <f t="shared" si="121"/>
        <v>9.7953924585642005E-4</v>
      </c>
      <c r="AE430" s="5">
        <f t="shared" si="113"/>
        <v>9.7814260151621161E-4</v>
      </c>
      <c r="AF430" s="5">
        <f t="shared" si="122"/>
        <v>1.3966443402084385E-6</v>
      </c>
    </row>
    <row r="431" spans="1:32" x14ac:dyDescent="0.25">
      <c r="A431" s="4">
        <f t="shared" si="114"/>
        <v>1.5000000000000035E-3</v>
      </c>
      <c r="B431" s="5">
        <f t="shared" si="104"/>
        <v>18</v>
      </c>
      <c r="C431" s="5">
        <f t="shared" si="105"/>
        <v>5.2523938264533445</v>
      </c>
      <c r="D431" s="5">
        <f t="shared" si="106"/>
        <v>5.2523938264534085</v>
      </c>
      <c r="E431" s="5">
        <f t="shared" si="107"/>
        <v>1.1427826217967683</v>
      </c>
      <c r="F431" s="5">
        <f t="shared" si="115"/>
        <v>1.1427826217967674</v>
      </c>
      <c r="G431" s="5">
        <f t="shared" si="108"/>
        <v>0.4925458044927814</v>
      </c>
      <c r="H431" s="5">
        <f t="shared" si="109"/>
        <v>0.49254580449278074</v>
      </c>
      <c r="J431" s="5">
        <f t="shared" si="116"/>
        <v>-8.779071268486571E-16</v>
      </c>
      <c r="K431" s="5">
        <f t="shared" si="117"/>
        <v>0.73540998269177127</v>
      </c>
      <c r="L431" s="5">
        <f t="shared" si="118"/>
        <v>0.65055973342825668</v>
      </c>
      <c r="M431" s="5">
        <f t="shared" ref="M431:P450" si="127">L431-($B$65*(EXP(L431/$B$64)-1)-$K431/$B$122+L431/$B$122)/($B$66*EXP(L431/$B$64)+$B$123)</f>
        <v>0.65023822684594335</v>
      </c>
      <c r="N431" s="5">
        <f t="shared" si="127"/>
        <v>0.6502368173308708</v>
      </c>
      <c r="O431" s="5">
        <f t="shared" si="127"/>
        <v>0.65023681730398675</v>
      </c>
      <c r="P431" s="5">
        <f t="shared" si="127"/>
        <v>0.65023681730398675</v>
      </c>
      <c r="Q431" s="4">
        <f t="shared" si="119"/>
        <v>2.7363655805154319E-3</v>
      </c>
      <c r="R431" s="5">
        <f t="shared" si="110"/>
        <v>5.2523938264534085</v>
      </c>
      <c r="T431" s="4">
        <f t="shared" si="124"/>
        <v>1.5000000000000035E-3</v>
      </c>
      <c r="U431" s="5">
        <f t="shared" si="111"/>
        <v>6.3948846218409017E-14</v>
      </c>
      <c r="V431" s="5">
        <f t="shared" si="112"/>
        <v>6.7360342538586621E-14</v>
      </c>
      <c r="W431" s="5">
        <f t="shared" si="125"/>
        <v>-3.4114963201776043E-15</v>
      </c>
      <c r="AC431" s="4">
        <f t="shared" si="120"/>
        <v>1.5000000000000035E-3</v>
      </c>
      <c r="AD431" s="5">
        <f t="shared" si="121"/>
        <v>-6.6613381477509392E-16</v>
      </c>
      <c r="AE431" s="5">
        <f t="shared" si="113"/>
        <v>-6.5235139912770728E-16</v>
      </c>
      <c r="AF431" s="5">
        <f t="shared" si="122"/>
        <v>-1.3782415647386648E-17</v>
      </c>
    </row>
    <row r="432" spans="1:32" x14ac:dyDescent="0.25">
      <c r="A432" s="4">
        <f t="shared" si="114"/>
        <v>1.5050000000000035E-3</v>
      </c>
      <c r="B432" s="5">
        <f t="shared" si="104"/>
        <v>18</v>
      </c>
      <c r="C432" s="5">
        <f t="shared" si="105"/>
        <v>5.2523938264533445</v>
      </c>
      <c r="D432" s="5">
        <f t="shared" si="106"/>
        <v>5.353249004800011</v>
      </c>
      <c r="E432" s="5">
        <f t="shared" si="107"/>
        <v>1.1427826217967683</v>
      </c>
      <c r="F432" s="5">
        <f t="shared" si="115"/>
        <v>1.1414801266286638</v>
      </c>
      <c r="G432" s="5">
        <f t="shared" si="108"/>
        <v>0.4925458044927814</v>
      </c>
      <c r="H432" s="5">
        <f t="shared" si="109"/>
        <v>0.49156907227580915</v>
      </c>
      <c r="J432" s="5">
        <f t="shared" si="116"/>
        <v>-1.3163432501175742E-3</v>
      </c>
      <c r="K432" s="5">
        <f t="shared" si="117"/>
        <v>0.73409363944165462</v>
      </c>
      <c r="L432" s="5">
        <f t="shared" si="118"/>
        <v>0.65023681730398675</v>
      </c>
      <c r="M432" s="5">
        <f t="shared" si="127"/>
        <v>0.64991248473381003</v>
      </c>
      <c r="N432" s="5">
        <f t="shared" si="127"/>
        <v>0.64991105438045949</v>
      </c>
      <c r="O432" s="5">
        <f t="shared" si="127"/>
        <v>0.64991105435285468</v>
      </c>
      <c r="P432" s="5">
        <f t="shared" si="127"/>
        <v>0.64991105435285468</v>
      </c>
      <c r="Q432" s="4">
        <f t="shared" si="119"/>
        <v>2.7045411223948859E-3</v>
      </c>
      <c r="R432" s="5">
        <f t="shared" si="110"/>
        <v>5.353249004800011</v>
      </c>
      <c r="T432" s="4">
        <f t="shared" si="124"/>
        <v>1.5050000000000035E-3</v>
      </c>
      <c r="U432" s="5">
        <f t="shared" si="111"/>
        <v>0.10085517834666646</v>
      </c>
      <c r="V432" s="5">
        <f t="shared" si="112"/>
        <v>0.10100081149194494</v>
      </c>
      <c r="W432" s="5">
        <f t="shared" si="125"/>
        <v>-1.4563314527847593E-4</v>
      </c>
      <c r="AC432" s="4">
        <f t="shared" si="120"/>
        <v>1.5050000000000035E-3</v>
      </c>
      <c r="AD432" s="5">
        <f t="shared" si="121"/>
        <v>-9.7673221697225365E-4</v>
      </c>
      <c r="AE432" s="5">
        <f t="shared" si="113"/>
        <v>-9.7814260151751569E-4</v>
      </c>
      <c r="AF432" s="5">
        <f t="shared" si="122"/>
        <v>1.4103845452620358E-6</v>
      </c>
    </row>
    <row r="433" spans="1:32" x14ac:dyDescent="0.25">
      <c r="A433" s="4">
        <f t="shared" si="114"/>
        <v>1.5100000000000035E-3</v>
      </c>
      <c r="B433" s="5">
        <f t="shared" si="104"/>
        <v>18</v>
      </c>
      <c r="C433" s="5">
        <f t="shared" si="105"/>
        <v>5.2523938264533445</v>
      </c>
      <c r="D433" s="5">
        <f t="shared" si="106"/>
        <v>5.4537109448385177</v>
      </c>
      <c r="E433" s="5">
        <f t="shared" si="107"/>
        <v>1.1427826217967683</v>
      </c>
      <c r="F433" s="5">
        <f t="shared" si="115"/>
        <v>1.1401788765382073</v>
      </c>
      <c r="G433" s="5">
        <f t="shared" si="108"/>
        <v>0.4925458044927814</v>
      </c>
      <c r="H433" s="5">
        <f t="shared" si="109"/>
        <v>0.49059614837617693</v>
      </c>
      <c r="J433" s="5">
        <f t="shared" si="116"/>
        <v>-2.6313874283704509E-3</v>
      </c>
      <c r="K433" s="5">
        <f t="shared" si="117"/>
        <v>0.73277859526340172</v>
      </c>
      <c r="L433" s="5">
        <f t="shared" si="118"/>
        <v>0.64991105435285468</v>
      </c>
      <c r="M433" s="5">
        <f t="shared" si="127"/>
        <v>0.64958417689645243</v>
      </c>
      <c r="N433" s="5">
        <f t="shared" si="127"/>
        <v>0.64958272819026486</v>
      </c>
      <c r="O433" s="5">
        <f t="shared" si="127"/>
        <v>0.64958272816203033</v>
      </c>
      <c r="P433" s="5">
        <f t="shared" si="127"/>
        <v>0.64958272816203033</v>
      </c>
      <c r="Q433" s="4">
        <f t="shared" si="119"/>
        <v>2.6728407490885504E-3</v>
      </c>
      <c r="R433" s="5">
        <f t="shared" si="110"/>
        <v>5.4537109448385177</v>
      </c>
      <c r="T433" s="4">
        <f t="shared" si="124"/>
        <v>1.5100000000000035E-3</v>
      </c>
      <c r="U433" s="5">
        <f t="shared" si="111"/>
        <v>0.20131711838517319</v>
      </c>
      <c r="V433" s="5">
        <f t="shared" si="112"/>
        <v>0.20190194737685571</v>
      </c>
      <c r="W433" s="5">
        <f t="shared" si="125"/>
        <v>-5.8482899168252334E-4</v>
      </c>
      <c r="AC433" s="4">
        <f t="shared" si="120"/>
        <v>1.5100000000000035E-3</v>
      </c>
      <c r="AD433" s="5">
        <f t="shared" si="121"/>
        <v>-1.9496561166044701E-3</v>
      </c>
      <c r="AE433" s="5">
        <f t="shared" si="113"/>
        <v>-1.9553198943792686E-3</v>
      </c>
      <c r="AF433" s="5">
        <f t="shared" si="122"/>
        <v>5.6637777747984945E-6</v>
      </c>
    </row>
    <row r="434" spans="1:32" x14ac:dyDescent="0.25">
      <c r="A434" s="4">
        <f t="shared" si="114"/>
        <v>1.5150000000000035E-3</v>
      </c>
      <c r="B434" s="5">
        <f t="shared" si="104"/>
        <v>18</v>
      </c>
      <c r="C434" s="5">
        <f t="shared" si="105"/>
        <v>5.2523938264533445</v>
      </c>
      <c r="D434" s="5">
        <f t="shared" si="106"/>
        <v>5.5536774592290232</v>
      </c>
      <c r="E434" s="5">
        <f t="shared" si="107"/>
        <v>1.1427826217967683</v>
      </c>
      <c r="F434" s="5">
        <f t="shared" si="115"/>
        <v>1.138880155284238</v>
      </c>
      <c r="G434" s="5">
        <f t="shared" si="108"/>
        <v>0.4925458044927814</v>
      </c>
      <c r="H434" s="5">
        <f t="shared" si="109"/>
        <v>0.48962802242742287</v>
      </c>
      <c r="J434" s="5">
        <f t="shared" si="116"/>
        <v>-3.9438347449227808E-3</v>
      </c>
      <c r="K434" s="5">
        <f t="shared" si="117"/>
        <v>0.73146614794684939</v>
      </c>
      <c r="L434" s="5">
        <f t="shared" si="118"/>
        <v>0.64958272816203033</v>
      </c>
      <c r="M434" s="5">
        <f t="shared" si="127"/>
        <v>0.64925359732813936</v>
      </c>
      <c r="N434" s="5">
        <f t="shared" si="127"/>
        <v>0.64925213288558026</v>
      </c>
      <c r="O434" s="5">
        <f t="shared" si="127"/>
        <v>0.64925213285681516</v>
      </c>
      <c r="P434" s="5">
        <f t="shared" si="127"/>
        <v>0.64925213285681516</v>
      </c>
      <c r="Q434" s="4">
        <f t="shared" si="119"/>
        <v>2.6412967054129312E-3</v>
      </c>
      <c r="R434" s="5">
        <f t="shared" si="110"/>
        <v>5.5536774592290232</v>
      </c>
      <c r="T434" s="4">
        <f t="shared" si="124"/>
        <v>1.5150000000000035E-3</v>
      </c>
      <c r="U434" s="5">
        <f t="shared" si="111"/>
        <v>0.30128363277567871</v>
      </c>
      <c r="V434" s="5">
        <f t="shared" si="112"/>
        <v>0.30260383041562305</v>
      </c>
      <c r="W434" s="5">
        <f t="shared" si="125"/>
        <v>-1.3201976399443427E-3</v>
      </c>
      <c r="AC434" s="4">
        <f t="shared" si="120"/>
        <v>1.5150000000000035E-3</v>
      </c>
      <c r="AD434" s="5">
        <f t="shared" si="121"/>
        <v>-2.9177820653585318E-3</v>
      </c>
      <c r="AE434" s="5">
        <f t="shared" si="113"/>
        <v>-2.9305675225739011E-3</v>
      </c>
      <c r="AF434" s="5">
        <f t="shared" si="122"/>
        <v>1.2785457215369264E-5</v>
      </c>
    </row>
    <row r="435" spans="1:32" x14ac:dyDescent="0.25">
      <c r="A435" s="4">
        <f t="shared" si="114"/>
        <v>1.5200000000000036E-3</v>
      </c>
      <c r="B435" s="5">
        <f t="shared" si="104"/>
        <v>18</v>
      </c>
      <c r="C435" s="5">
        <f t="shared" si="105"/>
        <v>5.2523938264533445</v>
      </c>
      <c r="D435" s="5">
        <f t="shared" si="106"/>
        <v>5.6530476980191828</v>
      </c>
      <c r="E435" s="5">
        <f t="shared" si="107"/>
        <v>1.1427826217967683</v>
      </c>
      <c r="F435" s="5">
        <f t="shared" si="115"/>
        <v>1.1375852442464396</v>
      </c>
      <c r="G435" s="5">
        <f t="shared" si="108"/>
        <v>0.4925458044927814</v>
      </c>
      <c r="H435" s="5">
        <f t="shared" si="109"/>
        <v>0.48866567111115278</v>
      </c>
      <c r="J435" s="5">
        <f t="shared" si="116"/>
        <v>-5.252389972726884E-3</v>
      </c>
      <c r="K435" s="5">
        <f t="shared" si="117"/>
        <v>0.73015759271904523</v>
      </c>
      <c r="L435" s="5">
        <f t="shared" si="118"/>
        <v>0.64925213285681516</v>
      </c>
      <c r="M435" s="5">
        <f t="shared" si="127"/>
        <v>0.64892105060257399</v>
      </c>
      <c r="N435" s="5">
        <f t="shared" si="127"/>
        <v>0.6489195731644759</v>
      </c>
      <c r="O435" s="5">
        <f t="shared" si="127"/>
        <v>0.64891957313528681</v>
      </c>
      <c r="P435" s="5">
        <f t="shared" si="127"/>
        <v>0.64891957313528681</v>
      </c>
      <c r="Q435" s="4">
        <f t="shared" si="119"/>
        <v>2.6099408141771027E-3</v>
      </c>
      <c r="R435" s="5">
        <f t="shared" si="110"/>
        <v>5.6530476980191828</v>
      </c>
      <c r="T435" s="4">
        <f t="shared" si="124"/>
        <v>1.5200000000000036E-3</v>
      </c>
      <c r="U435" s="5">
        <f t="shared" si="111"/>
        <v>0.40065387156583832</v>
      </c>
      <c r="V435" s="5">
        <f t="shared" si="112"/>
        <v>0.40300708000757901</v>
      </c>
      <c r="W435" s="5">
        <f t="shared" si="125"/>
        <v>-2.3532084417406951E-3</v>
      </c>
      <c r="AC435" s="4">
        <f t="shared" si="120"/>
        <v>1.5200000000000036E-3</v>
      </c>
      <c r="AD435" s="5">
        <f t="shared" si="121"/>
        <v>-3.8801333816286254E-3</v>
      </c>
      <c r="AE435" s="5">
        <f t="shared" si="113"/>
        <v>-3.9029230344355126E-3</v>
      </c>
      <c r="AF435" s="5">
        <f t="shared" si="122"/>
        <v>2.2789652806887162E-5</v>
      </c>
    </row>
    <row r="436" spans="1:32" x14ac:dyDescent="0.25">
      <c r="A436" s="4">
        <f t="shared" si="114"/>
        <v>1.5250000000000036E-3</v>
      </c>
      <c r="B436" s="5">
        <f t="shared" si="104"/>
        <v>18</v>
      </c>
      <c r="C436" s="5">
        <f t="shared" si="105"/>
        <v>5.2523938264533445</v>
      </c>
      <c r="D436" s="5">
        <f t="shared" si="106"/>
        <v>5.7517222787198854</v>
      </c>
      <c r="E436" s="5">
        <f t="shared" si="107"/>
        <v>1.1427826217967683</v>
      </c>
      <c r="F436" s="5">
        <f t="shared" si="115"/>
        <v>1.1362954211649661</v>
      </c>
      <c r="G436" s="5">
        <f t="shared" si="108"/>
        <v>0.4925458044927814</v>
      </c>
      <c r="H436" s="5">
        <f t="shared" si="109"/>
        <v>0.48771005689732111</v>
      </c>
      <c r="J436" s="5">
        <f t="shared" si="116"/>
        <v>-6.5557617257565584E-3</v>
      </c>
      <c r="K436" s="5">
        <f t="shared" si="117"/>
        <v>0.7288542209660156</v>
      </c>
      <c r="L436" s="5">
        <f t="shared" si="118"/>
        <v>0.64891957313528681</v>
      </c>
      <c r="M436" s="5">
        <f t="shared" si="127"/>
        <v>0.64858685187334042</v>
      </c>
      <c r="N436" s="5">
        <f t="shared" si="127"/>
        <v>0.64858536429714508</v>
      </c>
      <c r="O436" s="5">
        <f t="shared" si="127"/>
        <v>0.64858536426764479</v>
      </c>
      <c r="P436" s="5">
        <f t="shared" si="127"/>
        <v>0.6485853642676449</v>
      </c>
      <c r="Q436" s="4">
        <f t="shared" si="119"/>
        <v>2.5788044351378429E-3</v>
      </c>
      <c r="R436" s="5">
        <f t="shared" si="110"/>
        <v>5.7517222787198854</v>
      </c>
      <c r="T436" s="4">
        <f t="shared" si="124"/>
        <v>1.5250000000000036E-3</v>
      </c>
      <c r="U436" s="5">
        <f t="shared" si="111"/>
        <v>0.49932845226654088</v>
      </c>
      <c r="V436" s="5">
        <f t="shared" si="112"/>
        <v>0.50301261026719624</v>
      </c>
      <c r="W436" s="5">
        <f t="shared" si="125"/>
        <v>-3.6841580006553576E-3</v>
      </c>
      <c r="AC436" s="4">
        <f t="shared" si="120"/>
        <v>1.5250000000000036E-3</v>
      </c>
      <c r="AD436" s="5">
        <f t="shared" si="121"/>
        <v>-4.8357475954602935E-3</v>
      </c>
      <c r="AE436" s="5">
        <f t="shared" si="113"/>
        <v>-4.8714268324676901E-3</v>
      </c>
      <c r="AF436" s="5">
        <f t="shared" si="122"/>
        <v>3.5679237007396614E-5</v>
      </c>
    </row>
    <row r="437" spans="1:32" x14ac:dyDescent="0.25">
      <c r="A437" s="4">
        <f t="shared" si="114"/>
        <v>1.5300000000000036E-3</v>
      </c>
      <c r="B437" s="5">
        <f t="shared" si="104"/>
        <v>18</v>
      </c>
      <c r="C437" s="5">
        <f t="shared" si="105"/>
        <v>5.2523938264533445</v>
      </c>
      <c r="D437" s="5">
        <f t="shared" si="106"/>
        <v>5.8496034120967266</v>
      </c>
      <c r="E437" s="5">
        <f t="shared" si="107"/>
        <v>1.1427826217967683</v>
      </c>
      <c r="F437" s="5">
        <f t="shared" si="115"/>
        <v>1.1350119588832714</v>
      </c>
      <c r="G437" s="5">
        <f t="shared" si="108"/>
        <v>0.4925458044927814</v>
      </c>
      <c r="H437" s="5">
        <f t="shared" si="109"/>
        <v>0.48676212682600339</v>
      </c>
      <c r="J437" s="5">
        <f t="shared" si="116"/>
        <v>-7.8526637334496163E-3</v>
      </c>
      <c r="K437" s="5">
        <f t="shared" si="117"/>
        <v>0.72755731895832254</v>
      </c>
      <c r="L437" s="5">
        <f t="shared" si="118"/>
        <v>0.6485853642676449</v>
      </c>
      <c r="M437" s="5">
        <f t="shared" si="127"/>
        <v>0.64825132683609377</v>
      </c>
      <c r="N437" s="5">
        <f t="shared" si="127"/>
        <v>0.64824983208696063</v>
      </c>
      <c r="O437" s="5">
        <f t="shared" si="127"/>
        <v>0.64824983205726794</v>
      </c>
      <c r="P437" s="5">
        <f t="shared" si="127"/>
        <v>0.64824983205726794</v>
      </c>
      <c r="Q437" s="4">
        <f t="shared" si="119"/>
        <v>2.5479184253066204E-3</v>
      </c>
      <c r="R437" s="5">
        <f t="shared" si="110"/>
        <v>5.8496034120967266</v>
      </c>
      <c r="T437" s="4">
        <f t="shared" si="124"/>
        <v>1.5300000000000036E-3</v>
      </c>
      <c r="U437" s="5">
        <f t="shared" si="111"/>
        <v>0.59720958564338211</v>
      </c>
      <c r="V437" s="5">
        <f t="shared" si="112"/>
        <v>0.60252172780992808</v>
      </c>
      <c r="W437" s="5">
        <f t="shared" si="125"/>
        <v>-5.3121421665459634E-3</v>
      </c>
      <c r="AC437" s="4">
        <f t="shared" si="120"/>
        <v>1.5300000000000036E-3</v>
      </c>
      <c r="AD437" s="5">
        <f t="shared" si="121"/>
        <v>-5.7836776667780088E-3</v>
      </c>
      <c r="AE437" s="5">
        <f t="shared" si="113"/>
        <v>-5.8351231203507097E-3</v>
      </c>
      <c r="AF437" s="5">
        <f t="shared" si="122"/>
        <v>5.1445453572700889E-5</v>
      </c>
    </row>
    <row r="438" spans="1:32" x14ac:dyDescent="0.25">
      <c r="A438" s="4">
        <f t="shared" si="114"/>
        <v>1.5350000000000036E-3</v>
      </c>
      <c r="B438" s="5">
        <f t="shared" si="104"/>
        <v>18</v>
      </c>
      <c r="C438" s="5">
        <f t="shared" si="105"/>
        <v>5.2523938264533445</v>
      </c>
      <c r="D438" s="5">
        <f t="shared" si="106"/>
        <v>5.9465950232449263</v>
      </c>
      <c r="E438" s="5">
        <f t="shared" si="107"/>
        <v>1.1427826217967683</v>
      </c>
      <c r="F438" s="5">
        <f t="shared" si="115"/>
        <v>1.1337361240953414</v>
      </c>
      <c r="G438" s="5">
        <f t="shared" si="108"/>
        <v>0.4925458044927814</v>
      </c>
      <c r="H438" s="5">
        <f t="shared" si="109"/>
        <v>0.48582281133484573</v>
      </c>
      <c r="J438" s="5">
        <f t="shared" si="116"/>
        <v>-9.1418161101013418E-3</v>
      </c>
      <c r="K438" s="5">
        <f t="shared" si="117"/>
        <v>0.72626816658167082</v>
      </c>
      <c r="L438" s="5">
        <f t="shared" si="118"/>
        <v>0.64824983205726794</v>
      </c>
      <c r="M438" s="5">
        <f t="shared" si="127"/>
        <v>0.64791481164949749</v>
      </c>
      <c r="N438" s="5">
        <f t="shared" si="127"/>
        <v>0.64791331279025799</v>
      </c>
      <c r="O438" s="5">
        <f t="shared" si="127"/>
        <v>0.6479133127604958</v>
      </c>
      <c r="P438" s="5">
        <f t="shared" si="127"/>
        <v>0.64791331276049569</v>
      </c>
      <c r="Q438" s="4">
        <f t="shared" si="119"/>
        <v>2.5173131007448775E-3</v>
      </c>
      <c r="R438" s="5">
        <f t="shared" si="110"/>
        <v>5.9465950232449263</v>
      </c>
      <c r="T438" s="4">
        <f t="shared" si="124"/>
        <v>1.5350000000000036E-3</v>
      </c>
      <c r="U438" s="5">
        <f t="shared" si="111"/>
        <v>0.69420119679158176</v>
      </c>
      <c r="V438" s="5">
        <f t="shared" si="112"/>
        <v>0.70143622915064141</v>
      </c>
      <c r="W438" s="5">
        <f t="shared" si="125"/>
        <v>-7.2350323590596455E-3</v>
      </c>
      <c r="AC438" s="4">
        <f t="shared" si="120"/>
        <v>1.5350000000000036E-3</v>
      </c>
      <c r="AD438" s="5">
        <f t="shared" si="121"/>
        <v>-6.722993157935675E-3</v>
      </c>
      <c r="AE438" s="5">
        <f t="shared" si="113"/>
        <v>-6.7930608461968965E-3</v>
      </c>
      <c r="AF438" s="5">
        <f t="shared" si="122"/>
        <v>7.0067688261221499E-5</v>
      </c>
    </row>
    <row r="439" spans="1:32" x14ac:dyDescent="0.25">
      <c r="A439" s="4">
        <f t="shared" si="114"/>
        <v>1.5400000000000036E-3</v>
      </c>
      <c r="B439" s="5">
        <f t="shared" si="104"/>
        <v>18</v>
      </c>
      <c r="C439" s="5">
        <f t="shared" si="105"/>
        <v>5.2523938264533445</v>
      </c>
      <c r="D439" s="5">
        <f t="shared" si="106"/>
        <v>6.0426028675194665</v>
      </c>
      <c r="E439" s="5">
        <f t="shared" si="107"/>
        <v>1.1427826217967683</v>
      </c>
      <c r="F439" s="5">
        <f t="shared" si="115"/>
        <v>1.1324691760985197</v>
      </c>
      <c r="G439" s="5">
        <f t="shared" si="108"/>
        <v>0.4925458044927814</v>
      </c>
      <c r="H439" s="5">
        <f t="shared" si="109"/>
        <v>0.48489302313633925</v>
      </c>
      <c r="J439" s="5">
        <f t="shared" si="116"/>
        <v>-1.042194661795723E-2</v>
      </c>
      <c r="K439" s="5">
        <f t="shared" si="117"/>
        <v>0.7249880360738149</v>
      </c>
      <c r="L439" s="5">
        <f t="shared" si="118"/>
        <v>0.64791331276049569</v>
      </c>
      <c r="M439" s="5">
        <f t="shared" si="127"/>
        <v>0.64757765281194257</v>
      </c>
      <c r="N439" s="5">
        <f t="shared" si="127"/>
        <v>0.64757615299188598</v>
      </c>
      <c r="O439" s="5">
        <f t="shared" si="127"/>
        <v>0.64757615296218063</v>
      </c>
      <c r="P439" s="5">
        <f t="shared" si="127"/>
        <v>0.64757615296218052</v>
      </c>
      <c r="Q439" s="4">
        <f t="shared" si="119"/>
        <v>2.4870181999827293E-3</v>
      </c>
      <c r="R439" s="5">
        <f t="shared" si="110"/>
        <v>6.0426028675194665</v>
      </c>
      <c r="T439" s="4">
        <f t="shared" si="124"/>
        <v>1.5400000000000036E-3</v>
      </c>
      <c r="U439" s="5">
        <f t="shared" si="111"/>
        <v>0.790209041066122</v>
      </c>
      <c r="V439" s="5">
        <f t="shared" si="112"/>
        <v>0.7996584976186053</v>
      </c>
      <c r="W439" s="5">
        <f t="shared" si="125"/>
        <v>-9.4494565524833041E-3</v>
      </c>
      <c r="AC439" s="4">
        <f t="shared" si="120"/>
        <v>1.5400000000000036E-3</v>
      </c>
      <c r="AD439" s="5">
        <f t="shared" si="121"/>
        <v>-7.652781356442151E-3</v>
      </c>
      <c r="AE439" s="5">
        <f t="shared" si="113"/>
        <v>-7.7442946411240615E-3</v>
      </c>
      <c r="AF439" s="5">
        <f t="shared" si="122"/>
        <v>9.1513284681910521E-5</v>
      </c>
    </row>
    <row r="440" spans="1:32" x14ac:dyDescent="0.25">
      <c r="A440" s="4">
        <f t="shared" si="114"/>
        <v>1.5450000000000036E-3</v>
      </c>
      <c r="B440" s="5">
        <f t="shared" si="104"/>
        <v>18</v>
      </c>
      <c r="C440" s="5">
        <f t="shared" si="105"/>
        <v>5.2523938264533445</v>
      </c>
      <c r="D440" s="5">
        <f t="shared" si="106"/>
        <v>6.1375346408993936</v>
      </c>
      <c r="E440" s="5">
        <f t="shared" si="107"/>
        <v>1.1427826217967683</v>
      </c>
      <c r="F440" s="5">
        <f t="shared" si="115"/>
        <v>1.1312123655531134</v>
      </c>
      <c r="G440" s="5">
        <f t="shared" si="108"/>
        <v>0.4925458044927814</v>
      </c>
      <c r="H440" s="5">
        <f t="shared" si="109"/>
        <v>0.48397365614899662</v>
      </c>
      <c r="J440" s="5">
        <f t="shared" si="116"/>
        <v>-1.1691791922758061E-2</v>
      </c>
      <c r="K440" s="5">
        <f t="shared" si="117"/>
        <v>0.72371819076901411</v>
      </c>
      <c r="L440" s="5">
        <f t="shared" si="118"/>
        <v>0.64757615296218052</v>
      </c>
      <c r="M440" s="5">
        <f t="shared" si="127"/>
        <v>0.64724020699114626</v>
      </c>
      <c r="N440" s="5">
        <f t="shared" si="127"/>
        <v>0.64723870943363748</v>
      </c>
      <c r="O440" s="5">
        <f t="shared" si="127"/>
        <v>0.64723870940411676</v>
      </c>
      <c r="P440" s="5">
        <f t="shared" si="127"/>
        <v>0.64723870940411687</v>
      </c>
      <c r="Q440" s="4">
        <f t="shared" si="119"/>
        <v>2.4570628491939373E-3</v>
      </c>
      <c r="R440" s="5">
        <f t="shared" si="110"/>
        <v>6.1375346408993936</v>
      </c>
      <c r="T440" s="4">
        <f t="shared" si="124"/>
        <v>1.5450000000000036E-3</v>
      </c>
      <c r="U440" s="5">
        <f t="shared" si="111"/>
        <v>0.88514081444604908</v>
      </c>
      <c r="V440" s="5">
        <f t="shared" si="112"/>
        <v>0.89709159969335994</v>
      </c>
      <c r="W440" s="5">
        <f t="shared" si="125"/>
        <v>-1.1950785247310858E-2</v>
      </c>
      <c r="AC440" s="4">
        <f t="shared" si="120"/>
        <v>1.5450000000000036E-3</v>
      </c>
      <c r="AD440" s="5">
        <f t="shared" si="121"/>
        <v>-8.5721483437847801E-3</v>
      </c>
      <c r="AE440" s="5">
        <f t="shared" si="113"/>
        <v>-8.6878857522204606E-3</v>
      </c>
      <c r="AF440" s="5">
        <f t="shared" si="122"/>
        <v>1.1573740843568055E-4</v>
      </c>
    </row>
    <row r="441" spans="1:32" x14ac:dyDescent="0.25">
      <c r="A441" s="4">
        <f t="shared" si="114"/>
        <v>1.5500000000000036E-3</v>
      </c>
      <c r="B441" s="5">
        <f t="shared" si="104"/>
        <v>18</v>
      </c>
      <c r="C441" s="5">
        <f t="shared" si="105"/>
        <v>5.2523938264533445</v>
      </c>
      <c r="D441" s="5">
        <f t="shared" si="106"/>
        <v>6.2313000843749364</v>
      </c>
      <c r="E441" s="5">
        <f t="shared" si="107"/>
        <v>1.1427826217967683</v>
      </c>
      <c r="F441" s="5">
        <f t="shared" si="115"/>
        <v>1.1299669332499693</v>
      </c>
      <c r="G441" s="5">
        <f t="shared" si="108"/>
        <v>0.4925458044927814</v>
      </c>
      <c r="H441" s="5">
        <f t="shared" si="109"/>
        <v>0.48306558448641473</v>
      </c>
      <c r="J441" s="5">
        <f t="shared" si="116"/>
        <v>-1.2950098840498272E-2</v>
      </c>
      <c r="K441" s="5">
        <f t="shared" si="117"/>
        <v>0.72245988385127391</v>
      </c>
      <c r="L441" s="5">
        <f t="shared" si="118"/>
        <v>0.64723870940411687</v>
      </c>
      <c r="M441" s="5">
        <f t="shared" si="127"/>
        <v>0.64690284080382399</v>
      </c>
      <c r="N441" s="5">
        <f t="shared" si="127"/>
        <v>0.64690134879276195</v>
      </c>
      <c r="O441" s="5">
        <f t="shared" si="127"/>
        <v>0.64690134876355454</v>
      </c>
      <c r="P441" s="5">
        <f t="shared" si="127"/>
        <v>0.64690134876355454</v>
      </c>
      <c r="Q441" s="4">
        <f t="shared" si="119"/>
        <v>2.4274755292569596E-3</v>
      </c>
      <c r="R441" s="5">
        <f t="shared" si="110"/>
        <v>6.2313000843749364</v>
      </c>
      <c r="T441" s="4">
        <f t="shared" si="124"/>
        <v>1.5500000000000036E-3</v>
      </c>
      <c r="U441" s="5">
        <f t="shared" si="111"/>
        <v>0.97890625792159192</v>
      </c>
      <c r="V441" s="5">
        <f t="shared" si="112"/>
        <v>0.99363938066639856</v>
      </c>
      <c r="W441" s="5">
        <f t="shared" si="125"/>
        <v>-1.4733122744806648E-2</v>
      </c>
      <c r="AC441" s="4">
        <f t="shared" si="120"/>
        <v>1.5500000000000036E-3</v>
      </c>
      <c r="AD441" s="5">
        <f t="shared" si="121"/>
        <v>-9.4802200063666686E-3</v>
      </c>
      <c r="AE441" s="5">
        <f t="shared" si="113"/>
        <v>-9.6229029689805737E-3</v>
      </c>
      <c r="AF441" s="5">
        <f t="shared" si="122"/>
        <v>1.4268296261390513E-4</v>
      </c>
    </row>
    <row r="442" spans="1:32" x14ac:dyDescent="0.25">
      <c r="A442" s="4">
        <f t="shared" si="114"/>
        <v>1.5550000000000036E-3</v>
      </c>
      <c r="B442" s="5">
        <f t="shared" si="104"/>
        <v>18</v>
      </c>
      <c r="C442" s="5">
        <f t="shared" si="105"/>
        <v>5.2523938264533445</v>
      </c>
      <c r="D442" s="5">
        <f t="shared" si="106"/>
        <v>6.3238110819617646</v>
      </c>
      <c r="E442" s="5">
        <f t="shared" si="107"/>
        <v>1.1427826217967683</v>
      </c>
      <c r="F442" s="5">
        <f t="shared" si="115"/>
        <v>1.1287341088871914</v>
      </c>
      <c r="G442" s="5">
        <f t="shared" si="108"/>
        <v>0.4925458044927814</v>
      </c>
      <c r="H442" s="5">
        <f t="shared" si="109"/>
        <v>0.48216966150805551</v>
      </c>
      <c r="J442" s="5">
        <f t="shared" si="116"/>
        <v>-1.4195625574167365E-2</v>
      </c>
      <c r="K442" s="5">
        <f t="shared" si="117"/>
        <v>0.72121435711760484</v>
      </c>
      <c r="L442" s="5">
        <f t="shared" si="118"/>
        <v>0.64690134876355454</v>
      </c>
      <c r="M442" s="5">
        <f t="shared" si="127"/>
        <v>0.6465659305427609</v>
      </c>
      <c r="N442" s="5">
        <f t="shared" si="127"/>
        <v>0.64656444740790264</v>
      </c>
      <c r="O442" s="5">
        <f t="shared" si="127"/>
        <v>0.64656444737913599</v>
      </c>
      <c r="P442" s="5">
        <f t="shared" si="127"/>
        <v>0.64656444737913599</v>
      </c>
      <c r="Q442" s="4">
        <f t="shared" si="119"/>
        <v>2.3982840448269374E-3</v>
      </c>
      <c r="R442" s="5">
        <f t="shared" si="110"/>
        <v>6.3238110819617646</v>
      </c>
      <c r="T442" s="4">
        <f t="shared" si="124"/>
        <v>1.5550000000000036E-3</v>
      </c>
      <c r="U442" s="5">
        <f t="shared" si="111"/>
        <v>1.07141725550842</v>
      </c>
      <c r="V442" s="5">
        <f t="shared" si="112"/>
        <v>1.0892065595342613</v>
      </c>
      <c r="W442" s="5">
        <f t="shared" si="125"/>
        <v>-1.7789304025841224E-2</v>
      </c>
      <c r="AC442" s="4">
        <f t="shared" si="120"/>
        <v>1.5550000000000036E-3</v>
      </c>
      <c r="AD442" s="5">
        <f t="shared" si="121"/>
        <v>-1.0376142984725889E-2</v>
      </c>
      <c r="AE442" s="5">
        <f t="shared" si="113"/>
        <v>-1.0548423542297512E-2</v>
      </c>
      <c r="AF442" s="5">
        <f t="shared" si="122"/>
        <v>1.722805575716229E-4</v>
      </c>
    </row>
    <row r="443" spans="1:32" x14ac:dyDescent="0.25">
      <c r="A443" s="4">
        <f t="shared" si="114"/>
        <v>1.5600000000000037E-3</v>
      </c>
      <c r="B443" s="5">
        <f t="shared" si="104"/>
        <v>18</v>
      </c>
      <c r="C443" s="5">
        <f t="shared" si="105"/>
        <v>5.2523938264533445</v>
      </c>
      <c r="D443" s="5">
        <f t="shared" si="106"/>
        <v>6.4149817519649233</v>
      </c>
      <c r="E443" s="5">
        <f t="shared" si="107"/>
        <v>1.1427826217967683</v>
      </c>
      <c r="F443" s="5">
        <f t="shared" si="115"/>
        <v>1.1275151098571683</v>
      </c>
      <c r="G443" s="5">
        <f t="shared" si="108"/>
        <v>0.4925458044927814</v>
      </c>
      <c r="H443" s="5">
        <f t="shared" si="109"/>
        <v>0.48128671893540009</v>
      </c>
      <c r="J443" s="5">
        <f t="shared" si="116"/>
        <v>-1.5427142939253327E-2</v>
      </c>
      <c r="K443" s="5">
        <f t="shared" si="117"/>
        <v>0.71998283975251887</v>
      </c>
      <c r="L443" s="5">
        <f t="shared" si="118"/>
        <v>0.64656444737913599</v>
      </c>
      <c r="M443" s="5">
        <f t="shared" si="127"/>
        <v>0.64622986184877995</v>
      </c>
      <c r="N443" s="5">
        <f t="shared" si="127"/>
        <v>0.64622839094996909</v>
      </c>
      <c r="O443" s="5">
        <f t="shared" si="127"/>
        <v>0.64622839092176831</v>
      </c>
      <c r="P443" s="5">
        <f t="shared" si="127"/>
        <v>0.6462283909217682</v>
      </c>
      <c r="Q443" s="4">
        <f t="shared" si="119"/>
        <v>2.3695154955377137E-3</v>
      </c>
      <c r="R443" s="5">
        <f t="shared" si="110"/>
        <v>6.4149817519649233</v>
      </c>
      <c r="T443" s="4">
        <f t="shared" si="124"/>
        <v>1.5600000000000037E-3</v>
      </c>
      <c r="U443" s="5">
        <f t="shared" si="111"/>
        <v>1.1625879255115787</v>
      </c>
      <c r="V443" s="5">
        <f t="shared" si="112"/>
        <v>1.1836988230293597</v>
      </c>
      <c r="W443" s="5">
        <f t="shared" si="125"/>
        <v>-2.1110897517780947E-2</v>
      </c>
      <c r="AC443" s="4">
        <f t="shared" si="120"/>
        <v>1.5600000000000037E-3</v>
      </c>
      <c r="AD443" s="5">
        <f t="shared" si="121"/>
        <v>-1.125908555738131E-2</v>
      </c>
      <c r="AE443" s="5">
        <f t="shared" si="113"/>
        <v>-1.1463534095104758E-2</v>
      </c>
      <c r="AF443" s="5">
        <f t="shared" si="122"/>
        <v>2.0444853772344854E-4</v>
      </c>
    </row>
    <row r="444" spans="1:32" x14ac:dyDescent="0.25">
      <c r="A444" s="4">
        <f t="shared" si="114"/>
        <v>1.5650000000000037E-3</v>
      </c>
      <c r="B444" s="5">
        <f t="shared" si="104"/>
        <v>18</v>
      </c>
      <c r="C444" s="5">
        <f t="shared" si="105"/>
        <v>5.2523938264533445</v>
      </c>
      <c r="D444" s="5">
        <f t="shared" si="106"/>
        <v>6.504728531137455</v>
      </c>
      <c r="E444" s="5">
        <f t="shared" si="107"/>
        <v>1.1427826217967683</v>
      </c>
      <c r="F444" s="5">
        <f t="shared" si="115"/>
        <v>1.1263111400450709</v>
      </c>
      <c r="G444" s="5">
        <f t="shared" si="108"/>
        <v>0.4925458044927814</v>
      </c>
      <c r="H444" s="5">
        <f t="shared" si="109"/>
        <v>0.48041756603691432</v>
      </c>
      <c r="J444" s="5">
        <f t="shared" si="116"/>
        <v>-1.6643435576799787E-2</v>
      </c>
      <c r="K444" s="5">
        <f t="shared" si="117"/>
        <v>0.71876654711497234</v>
      </c>
      <c r="L444" s="5">
        <f t="shared" si="118"/>
        <v>0.6462283909217682</v>
      </c>
      <c r="M444" s="5">
        <f t="shared" si="127"/>
        <v>0.64589502932531906</v>
      </c>
      <c r="N444" s="5">
        <f t="shared" si="127"/>
        <v>0.64589357403567083</v>
      </c>
      <c r="O444" s="5">
        <f t="shared" si="127"/>
        <v>0.6458935740081565</v>
      </c>
      <c r="P444" s="5">
        <f t="shared" si="127"/>
        <v>0.6458935740081565</v>
      </c>
      <c r="Q444" s="4">
        <f t="shared" si="119"/>
        <v>2.3411962494459104E-3</v>
      </c>
      <c r="R444" s="5">
        <f t="shared" si="110"/>
        <v>6.504728531137455</v>
      </c>
      <c r="T444" s="4">
        <f t="shared" si="124"/>
        <v>1.5650000000000037E-3</v>
      </c>
      <c r="U444" s="5">
        <f t="shared" si="111"/>
        <v>1.2523347046841105</v>
      </c>
      <c r="V444" s="5">
        <f t="shared" si="112"/>
        <v>1.2770229186958191</v>
      </c>
      <c r="W444" s="5">
        <f t="shared" si="125"/>
        <v>-2.468821401170862E-2</v>
      </c>
      <c r="AC444" s="4">
        <f t="shared" si="120"/>
        <v>1.5650000000000037E-3</v>
      </c>
      <c r="AD444" s="5">
        <f t="shared" si="121"/>
        <v>-1.212823845586708E-2</v>
      </c>
      <c r="AE444" s="5">
        <f t="shared" si="113"/>
        <v>-1.2367331523769381E-2</v>
      </c>
      <c r="AF444" s="5">
        <f t="shared" si="122"/>
        <v>2.3909306790230109E-4</v>
      </c>
    </row>
    <row r="445" spans="1:32" x14ac:dyDescent="0.25">
      <c r="A445" s="4">
        <f t="shared" si="114"/>
        <v>1.5700000000000037E-3</v>
      </c>
      <c r="B445" s="5">
        <f t="shared" si="104"/>
        <v>18</v>
      </c>
      <c r="C445" s="5">
        <f t="shared" si="105"/>
        <v>5.2523938264533445</v>
      </c>
      <c r="D445" s="5">
        <f t="shared" si="106"/>
        <v>6.5929702514064932</v>
      </c>
      <c r="E445" s="5">
        <f t="shared" si="107"/>
        <v>1.1427826217967683</v>
      </c>
      <c r="F445" s="5">
        <f t="shared" si="115"/>
        <v>1.1251233886399747</v>
      </c>
      <c r="G445" s="5">
        <f t="shared" si="108"/>
        <v>0.4925458044927814</v>
      </c>
      <c r="H445" s="5">
        <f t="shared" si="109"/>
        <v>0.47956298888499488</v>
      </c>
      <c r="J445" s="5">
        <f t="shared" si="116"/>
        <v>-1.7843303152818273E-2</v>
      </c>
      <c r="K445" s="5">
        <f t="shared" si="117"/>
        <v>0.71756667953895392</v>
      </c>
      <c r="L445" s="5">
        <f t="shared" si="118"/>
        <v>0.6458935740081565</v>
      </c>
      <c r="M445" s="5">
        <f t="shared" si="127"/>
        <v>0.64556183609357942</v>
      </c>
      <c r="N445" s="5">
        <f t="shared" si="127"/>
        <v>0.64556039978169233</v>
      </c>
      <c r="O445" s="5">
        <f t="shared" si="127"/>
        <v>0.64556039975497981</v>
      </c>
      <c r="P445" s="5">
        <f t="shared" si="127"/>
        <v>0.64556039975497981</v>
      </c>
      <c r="Q445" s="4">
        <f t="shared" si="119"/>
        <v>2.3133519188203071E-3</v>
      </c>
      <c r="R445" s="5">
        <f t="shared" si="110"/>
        <v>6.5929702514064932</v>
      </c>
      <c r="T445" s="4">
        <f t="shared" si="124"/>
        <v>1.5700000000000037E-3</v>
      </c>
      <c r="U445" s="5">
        <f t="shared" si="111"/>
        <v>1.3405764249531487</v>
      </c>
      <c r="V445" s="5">
        <f t="shared" si="112"/>
        <v>1.3690867469183707</v>
      </c>
      <c r="W445" s="5">
        <f t="shared" si="125"/>
        <v>-2.8510321965222074E-2</v>
      </c>
      <c r="AC445" s="4">
        <f t="shared" si="120"/>
        <v>1.5700000000000037E-3</v>
      </c>
      <c r="AD445" s="5">
        <f t="shared" si="121"/>
        <v>-1.2982815607786524E-2</v>
      </c>
      <c r="AE445" s="5">
        <f t="shared" si="113"/>
        <v>-1.325892388934607E-2</v>
      </c>
      <c r="AF445" s="5">
        <f t="shared" si="122"/>
        <v>2.7610828155954538E-4</v>
      </c>
    </row>
    <row r="446" spans="1:32" x14ac:dyDescent="0.25">
      <c r="A446" s="4">
        <f t="shared" si="114"/>
        <v>1.5750000000000037E-3</v>
      </c>
      <c r="B446" s="5">
        <f t="shared" si="104"/>
        <v>18</v>
      </c>
      <c r="C446" s="5">
        <f t="shared" si="105"/>
        <v>5.2523938264533445</v>
      </c>
      <c r="D446" s="5">
        <f t="shared" si="106"/>
        <v>6.6796282088704846</v>
      </c>
      <c r="E446" s="5">
        <f t="shared" si="107"/>
        <v>1.1427826217967683</v>
      </c>
      <c r="F446" s="5">
        <f t="shared" si="115"/>
        <v>1.1239530289597501</v>
      </c>
      <c r="G446" s="5">
        <f t="shared" si="108"/>
        <v>0.4925458044927814</v>
      </c>
      <c r="H446" s="5">
        <f t="shared" si="109"/>
        <v>0.47872374968776543</v>
      </c>
      <c r="J446" s="5">
        <f t="shared" si="116"/>
        <v>-1.9025561542873024E-2</v>
      </c>
      <c r="K446" s="5">
        <f t="shared" si="117"/>
        <v>0.71638442114889911</v>
      </c>
      <c r="L446" s="5">
        <f t="shared" si="118"/>
        <v>0.64556039975497981</v>
      </c>
      <c r="M446" s="5">
        <f t="shared" si="127"/>
        <v>0.6452306932865095</v>
      </c>
      <c r="N446" s="5">
        <f t="shared" si="127"/>
        <v>0.64522927929778717</v>
      </c>
      <c r="O446" s="5">
        <f t="shared" si="127"/>
        <v>0.6452292792719847</v>
      </c>
      <c r="P446" s="5">
        <f t="shared" si="127"/>
        <v>0.6452292792719847</v>
      </c>
      <c r="Q446" s="4">
        <f t="shared" si="119"/>
        <v>2.2860073383700382E-3</v>
      </c>
      <c r="R446" s="5">
        <f t="shared" si="110"/>
        <v>6.6796282088704846</v>
      </c>
      <c r="T446" s="4">
        <f t="shared" si="124"/>
        <v>1.5750000000000037E-3</v>
      </c>
      <c r="U446" s="5">
        <f t="shared" si="111"/>
        <v>1.4272343824171401</v>
      </c>
      <c r="V446" s="5">
        <f t="shared" si="112"/>
        <v>1.4597994518135604</v>
      </c>
      <c r="W446" s="5">
        <f t="shared" si="125"/>
        <v>-3.2565069396420343E-2</v>
      </c>
      <c r="AC446" s="4">
        <f t="shared" si="120"/>
        <v>1.5750000000000037E-3</v>
      </c>
      <c r="AD446" s="5">
        <f t="shared" si="121"/>
        <v>-1.3822054805015971E-2</v>
      </c>
      <c r="AE446" s="5">
        <f t="shared" si="113"/>
        <v>-1.4137431297813257E-2</v>
      </c>
      <c r="AF446" s="5">
        <f t="shared" si="122"/>
        <v>3.1537649279728651E-4</v>
      </c>
    </row>
    <row r="447" spans="1:32" x14ac:dyDescent="0.25">
      <c r="A447" s="4">
        <f t="shared" si="114"/>
        <v>1.5800000000000037E-3</v>
      </c>
      <c r="B447" s="5">
        <f t="shared" si="104"/>
        <v>18</v>
      </c>
      <c r="C447" s="5">
        <f t="shared" si="105"/>
        <v>5.2523938264533445</v>
      </c>
      <c r="D447" s="5">
        <f t="shared" si="106"/>
        <v>6.7646262248082207</v>
      </c>
      <c r="E447" s="5">
        <f t="shared" si="107"/>
        <v>1.1427826217967683</v>
      </c>
      <c r="F447" s="5">
        <f t="shared" si="115"/>
        <v>1.122801217290851</v>
      </c>
      <c r="G447" s="5">
        <f t="shared" si="108"/>
        <v>0.4925458044927814</v>
      </c>
      <c r="H447" s="5">
        <f t="shared" si="109"/>
        <v>0.4779005861982345</v>
      </c>
      <c r="J447" s="5">
        <f t="shared" si="116"/>
        <v>-2.0189044000668843E-2</v>
      </c>
      <c r="K447" s="5">
        <f t="shared" si="117"/>
        <v>0.71522093869110326</v>
      </c>
      <c r="L447" s="5">
        <f t="shared" si="118"/>
        <v>0.6452292792719847</v>
      </c>
      <c r="M447" s="5">
        <f t="shared" si="127"/>
        <v>0.64490201948022197</v>
      </c>
      <c r="N447" s="5">
        <f t="shared" si="127"/>
        <v>0.64490063111740958</v>
      </c>
      <c r="O447" s="5">
        <f t="shared" si="127"/>
        <v>0.64490063109261664</v>
      </c>
      <c r="P447" s="5">
        <f t="shared" si="127"/>
        <v>0.64490063109261664</v>
      </c>
      <c r="Q447" s="4">
        <f t="shared" si="119"/>
        <v>2.25918654599343E-3</v>
      </c>
      <c r="R447" s="5">
        <f t="shared" si="110"/>
        <v>6.7646262248082207</v>
      </c>
      <c r="T447" s="4">
        <f t="shared" si="124"/>
        <v>1.5800000000000037E-3</v>
      </c>
      <c r="U447" s="5">
        <f t="shared" si="111"/>
        <v>1.5122323983548762</v>
      </c>
      <c r="V447" s="5">
        <f t="shared" si="112"/>
        <v>1.5490715108935338</v>
      </c>
      <c r="W447" s="5">
        <f t="shared" si="125"/>
        <v>-3.683911253865757E-2</v>
      </c>
      <c r="AC447" s="4">
        <f t="shared" si="120"/>
        <v>1.5800000000000037E-3</v>
      </c>
      <c r="AD447" s="5">
        <f t="shared" si="121"/>
        <v>-1.4645218294546902E-2</v>
      </c>
      <c r="AE447" s="5">
        <f t="shared" si="113"/>
        <v>-1.5001986768422269E-2</v>
      </c>
      <c r="AF447" s="5">
        <f t="shared" si="122"/>
        <v>3.5676847387536639E-4</v>
      </c>
    </row>
    <row r="448" spans="1:32" x14ac:dyDescent="0.25">
      <c r="A448" s="4">
        <f t="shared" si="114"/>
        <v>1.5850000000000037E-3</v>
      </c>
      <c r="B448" s="5">
        <f t="shared" si="104"/>
        <v>18</v>
      </c>
      <c r="C448" s="5">
        <f t="shared" si="105"/>
        <v>5.2523938264533445</v>
      </c>
      <c r="D448" s="5">
        <f t="shared" si="106"/>
        <v>6.8478906984801551</v>
      </c>
      <c r="E448" s="5">
        <f t="shared" si="107"/>
        <v>1.1427826217967683</v>
      </c>
      <c r="F448" s="5">
        <f t="shared" si="115"/>
        <v>1.1216690917441272</v>
      </c>
      <c r="G448" s="5">
        <f t="shared" si="108"/>
        <v>0.4925458044927814</v>
      </c>
      <c r="H448" s="5">
        <f t="shared" si="109"/>
        <v>0.47709421120294104</v>
      </c>
      <c r="J448" s="5">
        <f t="shared" si="116"/>
        <v>-2.1332602309488885E-2</v>
      </c>
      <c r="K448" s="5">
        <f t="shared" si="117"/>
        <v>0.7140773803822833</v>
      </c>
      <c r="L448" s="5">
        <f t="shared" si="118"/>
        <v>0.64490063109261664</v>
      </c>
      <c r="M448" s="5">
        <f t="shared" si="127"/>
        <v>0.64457624006182979</v>
      </c>
      <c r="N448" s="5">
        <f t="shared" si="127"/>
        <v>0.64457488056487977</v>
      </c>
      <c r="O448" s="5">
        <f t="shared" si="127"/>
        <v>0.64457488054118617</v>
      </c>
      <c r="P448" s="5">
        <f t="shared" si="127"/>
        <v>0.64457488054118628</v>
      </c>
      <c r="Q448" s="4">
        <f t="shared" si="119"/>
        <v>2.2329127661167513E-3</v>
      </c>
      <c r="R448" s="5">
        <f t="shared" si="110"/>
        <v>6.8478906984801551</v>
      </c>
      <c r="T448" s="4">
        <f t="shared" si="124"/>
        <v>1.5850000000000037E-3</v>
      </c>
      <c r="U448" s="5">
        <f t="shared" si="111"/>
        <v>1.5954968720268106</v>
      </c>
      <c r="V448" s="5">
        <f t="shared" si="112"/>
        <v>1.6368148234139299</v>
      </c>
      <c r="W448" s="5">
        <f t="shared" si="125"/>
        <v>-4.1317951387119356E-2</v>
      </c>
      <c r="AC448" s="4">
        <f t="shared" si="120"/>
        <v>1.5850000000000037E-3</v>
      </c>
      <c r="AD448" s="5">
        <f t="shared" si="121"/>
        <v>-1.545159328984036E-2</v>
      </c>
      <c r="AE448" s="5">
        <f t="shared" si="113"/>
        <v>-1.5851737089302705E-2</v>
      </c>
      <c r="AF448" s="5">
        <f t="shared" si="122"/>
        <v>4.0014379946234566E-4</v>
      </c>
    </row>
    <row r="449" spans="1:32" x14ac:dyDescent="0.25">
      <c r="A449" s="4">
        <f t="shared" si="114"/>
        <v>1.5900000000000037E-3</v>
      </c>
      <c r="B449" s="5">
        <f t="shared" si="104"/>
        <v>18</v>
      </c>
      <c r="C449" s="5">
        <f t="shared" si="105"/>
        <v>5.2523938264533445</v>
      </c>
      <c r="D449" s="5">
        <f t="shared" si="106"/>
        <v>6.9293506515475771</v>
      </c>
      <c r="E449" s="5">
        <f t="shared" si="107"/>
        <v>1.1427826217967683</v>
      </c>
      <c r="F449" s="5">
        <f t="shared" si="115"/>
        <v>1.1205577711277703</v>
      </c>
      <c r="G449" s="5">
        <f t="shared" si="108"/>
        <v>0.4925458044927814</v>
      </c>
      <c r="H449" s="5">
        <f t="shared" si="109"/>
        <v>0.47630531209177679</v>
      </c>
      <c r="J449" s="5">
        <f t="shared" si="116"/>
        <v>-2.2455107915345683E-2</v>
      </c>
      <c r="K449" s="5">
        <f t="shared" si="117"/>
        <v>0.71295487477642649</v>
      </c>
      <c r="L449" s="5">
        <f t="shared" si="118"/>
        <v>0.64457488054118628</v>
      </c>
      <c r="M449" s="5">
        <f t="shared" si="127"/>
        <v>0.64425378653310517</v>
      </c>
      <c r="N449" s="5">
        <f t="shared" si="127"/>
        <v>0.64425245905850914</v>
      </c>
      <c r="O449" s="5">
        <f t="shared" si="127"/>
        <v>0.6442524590359936</v>
      </c>
      <c r="P449" s="5">
        <f t="shared" si="127"/>
        <v>0.6442524590359936</v>
      </c>
      <c r="Q449" s="4">
        <f t="shared" si="119"/>
        <v>2.2072083956779162E-3</v>
      </c>
      <c r="R449" s="5">
        <f t="shared" si="110"/>
        <v>6.9293506515475771</v>
      </c>
      <c r="T449" s="4">
        <f t="shared" si="124"/>
        <v>1.5900000000000037E-3</v>
      </c>
      <c r="U449" s="5">
        <f t="shared" si="111"/>
        <v>1.6769568250942326</v>
      </c>
      <c r="V449" s="5">
        <f t="shared" si="112"/>
        <v>1.7229427973186602</v>
      </c>
      <c r="W449" s="5">
        <f t="shared" si="125"/>
        <v>-4.5985972224427574E-2</v>
      </c>
      <c r="AC449" s="4">
        <f t="shared" si="120"/>
        <v>1.5900000000000037E-3</v>
      </c>
      <c r="AD449" s="5">
        <f t="shared" si="121"/>
        <v>-1.6240492401004614E-2</v>
      </c>
      <c r="AE449" s="5">
        <f t="shared" si="113"/>
        <v>-1.6685843659479366E-2</v>
      </c>
      <c r="AF449" s="5">
        <f t="shared" si="122"/>
        <v>4.453512584747521E-4</v>
      </c>
    </row>
    <row r="450" spans="1:32" x14ac:dyDescent="0.25">
      <c r="A450" s="4">
        <f t="shared" si="114"/>
        <v>1.5950000000000037E-3</v>
      </c>
      <c r="B450" s="5">
        <f t="shared" si="104"/>
        <v>18</v>
      </c>
      <c r="C450" s="5">
        <f t="shared" si="105"/>
        <v>5.2523938264533445</v>
      </c>
      <c r="D450" s="5">
        <f t="shared" si="106"/>
        <v>7.0089377639834129</v>
      </c>
      <c r="E450" s="5">
        <f t="shared" si="107"/>
        <v>1.1427826217967683</v>
      </c>
      <c r="F450" s="5">
        <f t="shared" si="115"/>
        <v>1.1194683538385022</v>
      </c>
      <c r="G450" s="5">
        <f t="shared" si="108"/>
        <v>0.4925458044927814</v>
      </c>
      <c r="H450" s="5">
        <f t="shared" si="109"/>
        <v>0.4755345505102081</v>
      </c>
      <c r="J450" s="5">
        <f t="shared" si="116"/>
        <v>-2.3555453040728074E-2</v>
      </c>
      <c r="K450" s="5">
        <f t="shared" si="117"/>
        <v>0.71185452965104412</v>
      </c>
      <c r="L450" s="5">
        <f t="shared" si="118"/>
        <v>0.6442524590359936</v>
      </c>
      <c r="M450" s="5">
        <f t="shared" si="127"/>
        <v>0.64393509574983032</v>
      </c>
      <c r="N450" s="5">
        <f t="shared" si="127"/>
        <v>0.64393380334956474</v>
      </c>
      <c r="O450" s="5">
        <f t="shared" si="127"/>
        <v>0.64393380332829397</v>
      </c>
      <c r="P450" s="5">
        <f t="shared" si="127"/>
        <v>0.64393380332829409</v>
      </c>
      <c r="Q450" s="4">
        <f t="shared" si="119"/>
        <v>2.1820949927949715E-3</v>
      </c>
      <c r="R450" s="5">
        <f t="shared" si="110"/>
        <v>7.0089377639834129</v>
      </c>
      <c r="T450" s="4">
        <f t="shared" si="124"/>
        <v>1.5950000000000037E-3</v>
      </c>
      <c r="U450" s="5">
        <f t="shared" si="111"/>
        <v>1.7565439375300684</v>
      </c>
      <c r="V450" s="5">
        <f t="shared" si="112"/>
        <v>1.8073704346958419</v>
      </c>
      <c r="W450" s="5">
        <f t="shared" si="125"/>
        <v>-5.0826497165773477E-2</v>
      </c>
      <c r="AC450" s="4">
        <f t="shared" si="120"/>
        <v>1.5950000000000037E-3</v>
      </c>
      <c r="AD450" s="5">
        <f t="shared" si="121"/>
        <v>-1.7011253982573304E-2</v>
      </c>
      <c r="AE450" s="5">
        <f t="shared" si="113"/>
        <v>-1.750348331647044E-2</v>
      </c>
      <c r="AF450" s="5">
        <f t="shared" si="122"/>
        <v>4.9222933389713591E-4</v>
      </c>
    </row>
    <row r="451" spans="1:32" x14ac:dyDescent="0.25">
      <c r="A451" s="4">
        <f t="shared" si="114"/>
        <v>1.6000000000000038E-3</v>
      </c>
      <c r="B451" s="5">
        <f t="shared" ref="B451:B514" si="128">A$49</f>
        <v>18</v>
      </c>
      <c r="C451" s="5">
        <f t="shared" ref="C451:C514" si="129">F$77</f>
        <v>5.2523938264533445</v>
      </c>
      <c r="D451" s="5">
        <f t="shared" ref="D451:D514" si="130">IF(R451&lt;(H451+A$46),H451+A$46,R451)</f>
        <v>7.0865864014026476</v>
      </c>
      <c r="E451" s="5">
        <f t="shared" ref="E451:E514" si="131">B$78</f>
        <v>1.1427826217967683</v>
      </c>
      <c r="F451" s="5">
        <f t="shared" si="115"/>
        <v>1.1184019167720787</v>
      </c>
      <c r="G451" s="5">
        <f t="shared" ref="G451:G514" si="132">B$76</f>
        <v>0.4925458044927814</v>
      </c>
      <c r="H451" s="5">
        <f t="shared" ref="H451:H514" si="133">B$119+Q451*B$83</f>
        <v>0.47478256209459424</v>
      </c>
      <c r="J451" s="5">
        <f t="shared" si="116"/>
        <v>-2.463255177784357E-2</v>
      </c>
      <c r="K451" s="5">
        <f t="shared" si="117"/>
        <v>0.71077743091392853</v>
      </c>
      <c r="L451" s="5">
        <f t="shared" si="118"/>
        <v>0.64393380332829409</v>
      </c>
      <c r="M451" s="5">
        <f t="shared" ref="M451:P470" si="134">L451-($B$65*(EXP(L451/$B$64)-1)-$K451/$B$122+L451/$B$122)/($B$66*EXP(L451/$B$64)+$B$123)</f>
        <v>0.64362060909720586</v>
      </c>
      <c r="N451" s="5">
        <f t="shared" si="134"/>
        <v>0.6436193546974569</v>
      </c>
      <c r="O451" s="5">
        <f t="shared" si="134"/>
        <v>0.64361935467748455</v>
      </c>
      <c r="P451" s="5">
        <f t="shared" si="134"/>
        <v>0.64361935467748455</v>
      </c>
      <c r="Q451" s="4">
        <f t="shared" si="119"/>
        <v>2.1575932681420877E-3</v>
      </c>
      <c r="R451" s="5">
        <f t="shared" ref="R451:R514" si="135">$B$120-B$45*Q451*B$84</f>
        <v>7.0865864014026476</v>
      </c>
      <c r="T451" s="4">
        <f t="shared" si="124"/>
        <v>1.6000000000000038E-3</v>
      </c>
      <c r="U451" s="5">
        <f t="shared" ref="U451:U514" si="136">D451-F$77</f>
        <v>1.8341925749493031</v>
      </c>
      <c r="V451" s="5">
        <f t="shared" ref="V451:V514" si="137">V$128*SIN(F$124*T451)</f>
        <v>1.8900144156604552</v>
      </c>
      <c r="W451" s="5">
        <f t="shared" si="125"/>
        <v>-5.5821840711152149E-2</v>
      </c>
      <c r="AC451" s="4">
        <f t="shared" si="120"/>
        <v>1.6000000000000038E-3</v>
      </c>
      <c r="AD451" s="5">
        <f t="shared" si="121"/>
        <v>-1.7763242398187162E-2</v>
      </c>
      <c r="AE451" s="5">
        <f t="shared" ref="AE451:AE514" si="138">AE$128*SIN(F$124*AC451)</f>
        <v>-1.8303849148649302E-2</v>
      </c>
      <c r="AF451" s="5">
        <f t="shared" si="122"/>
        <v>5.4060675046213938E-4</v>
      </c>
    </row>
    <row r="452" spans="1:32" x14ac:dyDescent="0.25">
      <c r="A452" s="4">
        <f t="shared" ref="A452:A515" si="139">A451+H$124</f>
        <v>1.6050000000000038E-3</v>
      </c>
      <c r="B452" s="5">
        <f t="shared" si="128"/>
        <v>18</v>
      </c>
      <c r="C452" s="5">
        <f t="shared" si="129"/>
        <v>5.2523938264533445</v>
      </c>
      <c r="D452" s="5">
        <f t="shared" si="130"/>
        <v>7.1622336337934485</v>
      </c>
      <c r="E452" s="5">
        <f t="shared" si="131"/>
        <v>1.1427826217967683</v>
      </c>
      <c r="F452" s="5">
        <f t="shared" ref="F452:F515" si="140">H452+P452</f>
        <v>1.1173595142542094</v>
      </c>
      <c r="G452" s="5">
        <f t="shared" si="132"/>
        <v>0.4925458044927814</v>
      </c>
      <c r="H452" s="5">
        <f t="shared" si="133"/>
        <v>0.474049956290786</v>
      </c>
      <c r="J452" s="5">
        <f t="shared" ref="J452:J515" si="141">B$117*SIN(F$124*A452)</f>
        <v>-2.5685341160278354E-2</v>
      </c>
      <c r="K452" s="5">
        <f t="shared" si="117"/>
        <v>0.70972464153149384</v>
      </c>
      <c r="L452" s="5">
        <f t="shared" si="118"/>
        <v>0.64361935467748455</v>
      </c>
      <c r="M452" s="5">
        <f t="shared" si="134"/>
        <v>0.64331077160221428</v>
      </c>
      <c r="N452" s="5">
        <f t="shared" si="134"/>
        <v>0.64330955798205725</v>
      </c>
      <c r="O452" s="5">
        <f t="shared" si="134"/>
        <v>0.64330955796342348</v>
      </c>
      <c r="P452" s="5">
        <f t="shared" si="134"/>
        <v>0.64330955796342348</v>
      </c>
      <c r="Q452" s="4">
        <f t="shared" si="119"/>
        <v>2.1337230790390272E-3</v>
      </c>
      <c r="R452" s="5">
        <f t="shared" si="135"/>
        <v>7.1622336337934485</v>
      </c>
      <c r="T452" s="4">
        <f t="shared" si="124"/>
        <v>1.6050000000000038E-3</v>
      </c>
      <c r="U452" s="5">
        <f t="shared" si="136"/>
        <v>1.9098398073401039</v>
      </c>
      <c r="V452" s="5">
        <f t="shared" si="137"/>
        <v>1.9707931805810179</v>
      </c>
      <c r="W452" s="5">
        <f t="shared" si="125"/>
        <v>-6.0953373240913988E-2</v>
      </c>
      <c r="AC452" s="4">
        <f t="shared" si="120"/>
        <v>1.6050000000000038E-3</v>
      </c>
      <c r="AD452" s="5">
        <f t="shared" si="121"/>
        <v>-1.8495848201995402E-2</v>
      </c>
      <c r="AE452" s="5">
        <f t="shared" si="138"/>
        <v>-1.9086151291568942E-2</v>
      </c>
      <c r="AF452" s="5">
        <f t="shared" si="122"/>
        <v>5.9030308957353991E-4</v>
      </c>
    </row>
    <row r="453" spans="1:32" x14ac:dyDescent="0.25">
      <c r="A453" s="4">
        <f t="shared" si="139"/>
        <v>1.6100000000000038E-3</v>
      </c>
      <c r="B453" s="5">
        <f t="shared" si="128"/>
        <v>18</v>
      </c>
      <c r="C453" s="5">
        <f t="shared" si="129"/>
        <v>5.2523938264533445</v>
      </c>
      <c r="D453" s="5">
        <f t="shared" si="130"/>
        <v>7.2358192456927961</v>
      </c>
      <c r="E453" s="5">
        <f t="shared" si="131"/>
        <v>1.1427826217967683</v>
      </c>
      <c r="F453" s="5">
        <f t="shared" si="140"/>
        <v>1.1163421769929283</v>
      </c>
      <c r="G453" s="5">
        <f t="shared" si="132"/>
        <v>0.4925458044927814</v>
      </c>
      <c r="H453" s="5">
        <f t="shared" si="133"/>
        <v>0.47333731625557973</v>
      </c>
      <c r="J453" s="5">
        <f t="shared" si="141"/>
        <v>-2.6712782212016766E-2</v>
      </c>
      <c r="K453" s="5">
        <f t="shared" ref="K453:K516" si="142">$B$121+J453</f>
        <v>0.70869720047975537</v>
      </c>
      <c r="L453" s="5">
        <f t="shared" ref="L453:L516" si="143">P452</f>
        <v>0.64330955796342348</v>
      </c>
      <c r="M453" s="5">
        <f t="shared" si="134"/>
        <v>0.64300603098439235</v>
      </c>
      <c r="N453" s="5">
        <f t="shared" si="134"/>
        <v>0.64300486075461749</v>
      </c>
      <c r="O453" s="5">
        <f t="shared" si="134"/>
        <v>0.64300486073734853</v>
      </c>
      <c r="P453" s="5">
        <f t="shared" si="134"/>
        <v>0.64300486073734842</v>
      </c>
      <c r="Q453" s="4">
        <f t="shared" ref="Q453:Q516" si="144">$B$65*(EXP(P453/$B$64)-1)</f>
        <v>2.1105034262402633E-3</v>
      </c>
      <c r="R453" s="5">
        <f t="shared" si="135"/>
        <v>7.2358192456927961</v>
      </c>
      <c r="T453" s="4">
        <f t="shared" si="124"/>
        <v>1.6100000000000038E-3</v>
      </c>
      <c r="U453" s="5">
        <f t="shared" si="136"/>
        <v>1.9834254192394516</v>
      </c>
      <c r="V453" s="5">
        <f t="shared" si="137"/>
        <v>2.0496270105690915</v>
      </c>
      <c r="W453" s="5">
        <f t="shared" si="125"/>
        <v>-6.6201591329639875E-2</v>
      </c>
      <c r="AC453" s="4">
        <f t="shared" ref="AC453:AC516" si="145">A453</f>
        <v>1.6100000000000038E-3</v>
      </c>
      <c r="AD453" s="5">
        <f t="shared" ref="AD453:AD516" si="146">H453-B$76</f>
        <v>-1.9208488237201671E-2</v>
      </c>
      <c r="AE453" s="5">
        <f t="shared" si="138"/>
        <v>-1.9849617707462772E-2</v>
      </c>
      <c r="AF453" s="5">
        <f t="shared" ref="AF453:AF516" si="147">AD453-AE453</f>
        <v>6.4112947026110159E-4</v>
      </c>
    </row>
    <row r="454" spans="1:32" x14ac:dyDescent="0.25">
      <c r="A454" s="4">
        <f t="shared" si="139"/>
        <v>1.6150000000000038E-3</v>
      </c>
      <c r="B454" s="5">
        <f t="shared" si="128"/>
        <v>18</v>
      </c>
      <c r="C454" s="5">
        <f t="shared" si="129"/>
        <v>5.2523938264533445</v>
      </c>
      <c r="D454" s="5">
        <f t="shared" si="130"/>
        <v>7.3072857379078027</v>
      </c>
      <c r="E454" s="5">
        <f t="shared" si="131"/>
        <v>1.1427826217967683</v>
      </c>
      <c r="F454" s="5">
        <f t="shared" si="140"/>
        <v>1.1153509110534905</v>
      </c>
      <c r="G454" s="5">
        <f t="shared" si="132"/>
        <v>0.4925458044927814</v>
      </c>
      <c r="H454" s="5">
        <f t="shared" si="133"/>
        <v>0.47264519884004697</v>
      </c>
      <c r="J454" s="5">
        <f t="shared" si="141"/>
        <v>-2.7713860972785193E-2</v>
      </c>
      <c r="K454" s="5">
        <f t="shared" si="142"/>
        <v>0.70769612171898699</v>
      </c>
      <c r="L454" s="5">
        <f t="shared" si="143"/>
        <v>0.64300486073734842</v>
      </c>
      <c r="M454" s="5">
        <f t="shared" si="134"/>
        <v>0.6427068366470543</v>
      </c>
      <c r="N454" s="5">
        <f t="shared" si="134"/>
        <v>0.64270571222933581</v>
      </c>
      <c r="O454" s="5">
        <f t="shared" si="134"/>
        <v>0.64270571221344353</v>
      </c>
      <c r="P454" s="5">
        <f t="shared" si="134"/>
        <v>0.64270571221344353</v>
      </c>
      <c r="Q454" s="4">
        <f t="shared" si="144"/>
        <v>2.0879524533918229E-3</v>
      </c>
      <c r="R454" s="5">
        <f t="shared" si="135"/>
        <v>7.3072857379078027</v>
      </c>
      <c r="T454" s="4">
        <f t="shared" si="124"/>
        <v>1.6150000000000038E-3</v>
      </c>
      <c r="U454" s="5">
        <f t="shared" si="136"/>
        <v>2.0548919114544582</v>
      </c>
      <c r="V454" s="5">
        <f t="shared" si="137"/>
        <v>2.1264381061522006</v>
      </c>
      <c r="W454" s="5">
        <f t="shared" si="125"/>
        <v>-7.1546194697742482E-2</v>
      </c>
      <c r="AC454" s="4">
        <f t="shared" si="145"/>
        <v>1.6150000000000038E-3</v>
      </c>
      <c r="AD454" s="5">
        <f t="shared" si="146"/>
        <v>-1.9900605652734438E-2</v>
      </c>
      <c r="AE454" s="5">
        <f t="shared" si="138"/>
        <v>-2.0593494947152725E-2</v>
      </c>
      <c r="AF454" s="5">
        <f t="shared" si="147"/>
        <v>6.9288929441828698E-4</v>
      </c>
    </row>
    <row r="455" spans="1:32" x14ac:dyDescent="0.25">
      <c r="A455" s="4">
        <f t="shared" si="139"/>
        <v>1.6200000000000038E-3</v>
      </c>
      <c r="B455" s="5">
        <f t="shared" si="128"/>
        <v>18</v>
      </c>
      <c r="C455" s="5">
        <f t="shared" si="129"/>
        <v>5.2523938264533445</v>
      </c>
      <c r="D455" s="5">
        <f t="shared" si="130"/>
        <v>7.3765783209505509</v>
      </c>
      <c r="E455" s="5">
        <f t="shared" si="131"/>
        <v>1.1427826217967683</v>
      </c>
      <c r="F455" s="5">
        <f t="shared" si="140"/>
        <v>1.1143866968568119</v>
      </c>
      <c r="G455" s="5">
        <f t="shared" si="132"/>
        <v>0.4925458044927814</v>
      </c>
      <c r="H455" s="5">
        <f t="shared" si="133"/>
        <v>0.47197413465311505</v>
      </c>
      <c r="J455" s="5">
        <f t="shared" si="141"/>
        <v>-2.8687589498708525E-2</v>
      </c>
      <c r="K455" s="5">
        <f t="shared" si="142"/>
        <v>0.70672239319306362</v>
      </c>
      <c r="L455" s="5">
        <f t="shared" si="143"/>
        <v>0.64270571221344353</v>
      </c>
      <c r="M455" s="5">
        <f t="shared" si="134"/>
        <v>0.64241363861159995</v>
      </c>
      <c r="N455" s="5">
        <f t="shared" si="134"/>
        <v>0.64241256221821463</v>
      </c>
      <c r="O455" s="5">
        <f t="shared" si="134"/>
        <v>0.64241256220369702</v>
      </c>
      <c r="P455" s="5">
        <f t="shared" si="134"/>
        <v>0.64241256220369691</v>
      </c>
      <c r="Q455" s="4">
        <f t="shared" si="144"/>
        <v>2.066087449102901E-3</v>
      </c>
      <c r="R455" s="5">
        <f t="shared" si="135"/>
        <v>7.3765783209505509</v>
      </c>
      <c r="T455" s="4">
        <f t="shared" si="124"/>
        <v>1.6200000000000038E-3</v>
      </c>
      <c r="U455" s="5">
        <f t="shared" si="136"/>
        <v>2.1241844944972064</v>
      </c>
      <c r="V455" s="5">
        <f t="shared" si="137"/>
        <v>2.201150664052526</v>
      </c>
      <c r="W455" s="5">
        <f t="shared" si="125"/>
        <v>-7.6966169555319652E-2</v>
      </c>
      <c r="AC455" s="4">
        <f t="shared" si="145"/>
        <v>1.6200000000000038E-3</v>
      </c>
      <c r="AD455" s="5">
        <f t="shared" si="146"/>
        <v>-2.0571669839666351E-2</v>
      </c>
      <c r="AE455" s="5">
        <f t="shared" si="138"/>
        <v>-2.1317048893612654E-2</v>
      </c>
      <c r="AF455" s="5">
        <f t="shared" si="147"/>
        <v>7.4537905394630316E-4</v>
      </c>
    </row>
    <row r="456" spans="1:32" x14ac:dyDescent="0.25">
      <c r="A456" s="4">
        <f t="shared" si="139"/>
        <v>1.6250000000000038E-3</v>
      </c>
      <c r="B456" s="5">
        <f t="shared" si="128"/>
        <v>18</v>
      </c>
      <c r="C456" s="5">
        <f t="shared" si="129"/>
        <v>5.2523938264533445</v>
      </c>
      <c r="D456" s="5">
        <f t="shared" si="130"/>
        <v>7.443644900415622</v>
      </c>
      <c r="E456" s="5">
        <f t="shared" si="131"/>
        <v>1.1427826217967683</v>
      </c>
      <c r="F456" s="5">
        <f t="shared" si="140"/>
        <v>1.1134504882024832</v>
      </c>
      <c r="G456" s="5">
        <f t="shared" si="132"/>
        <v>0.4925458044927814</v>
      </c>
      <c r="H456" s="5">
        <f t="shared" si="133"/>
        <v>0.4713246282031785</v>
      </c>
      <c r="J456" s="5">
        <f t="shared" si="141"/>
        <v>-2.9633006837291226E-2</v>
      </c>
      <c r="K456" s="5">
        <f t="shared" si="142"/>
        <v>0.70577697585448096</v>
      </c>
      <c r="L456" s="5">
        <f t="shared" si="143"/>
        <v>0.64241256220369691</v>
      </c>
      <c r="M456" s="5">
        <f t="shared" si="134"/>
        <v>0.64212688639815474</v>
      </c>
      <c r="N456" s="5">
        <f t="shared" si="134"/>
        <v>0.64212586001246363</v>
      </c>
      <c r="O456" s="5">
        <f t="shared" si="134"/>
        <v>0.64212585999930472</v>
      </c>
      <c r="P456" s="5">
        <f t="shared" si="134"/>
        <v>0.64212585999930472</v>
      </c>
      <c r="Q456" s="4">
        <f t="shared" si="144"/>
        <v>2.0449248515599229E-3</v>
      </c>
      <c r="R456" s="5">
        <f t="shared" si="135"/>
        <v>7.443644900415622</v>
      </c>
      <c r="T456" s="4">
        <f t="shared" si="124"/>
        <v>1.6250000000000038E-3</v>
      </c>
      <c r="U456" s="5">
        <f t="shared" si="136"/>
        <v>2.1912510739622775</v>
      </c>
      <c r="V456" s="5">
        <f t="shared" si="137"/>
        <v>2.2736909519955675</v>
      </c>
      <c r="W456" s="5">
        <f t="shared" si="125"/>
        <v>-8.2439878033290004E-2</v>
      </c>
      <c r="AC456" s="4">
        <f t="shared" si="145"/>
        <v>1.6250000000000038E-3</v>
      </c>
      <c r="AD456" s="5">
        <f t="shared" si="146"/>
        <v>-2.1221176289602905E-2</v>
      </c>
      <c r="AE456" s="5">
        <f t="shared" si="138"/>
        <v>-2.2019565486453049E-2</v>
      </c>
      <c r="AF456" s="5">
        <f t="shared" si="147"/>
        <v>7.9838919685014387E-4</v>
      </c>
    </row>
    <row r="457" spans="1:32" x14ac:dyDescent="0.25">
      <c r="A457" s="4">
        <f t="shared" si="139"/>
        <v>1.6300000000000038E-3</v>
      </c>
      <c r="B457" s="5">
        <f t="shared" si="128"/>
        <v>18</v>
      </c>
      <c r="C457" s="5">
        <f t="shared" si="129"/>
        <v>5.2523938264533445</v>
      </c>
      <c r="D457" s="5">
        <f t="shared" si="130"/>
        <v>7.5084360545967188</v>
      </c>
      <c r="E457" s="5">
        <f t="shared" si="131"/>
        <v>1.1427826217967683</v>
      </c>
      <c r="F457" s="5">
        <f t="shared" si="140"/>
        <v>1.1125432113173486</v>
      </c>
      <c r="G457" s="5">
        <f t="shared" si="132"/>
        <v>0.4925458044927814</v>
      </c>
      <c r="H457" s="5">
        <f t="shared" si="133"/>
        <v>0.47069715811487056</v>
      </c>
      <c r="J457" s="5">
        <f t="shared" si="141"/>
        <v>-3.054917997576179E-2</v>
      </c>
      <c r="K457" s="5">
        <f t="shared" si="142"/>
        <v>0.70486080271601037</v>
      </c>
      <c r="L457" s="5">
        <f t="shared" si="143"/>
        <v>0.64212585999930472</v>
      </c>
      <c r="M457" s="5">
        <f t="shared" si="134"/>
        <v>0.64184702785640113</v>
      </c>
      <c r="N457" s="5">
        <f t="shared" si="134"/>
        <v>0.6418460532143071</v>
      </c>
      <c r="O457" s="5">
        <f t="shared" si="134"/>
        <v>0.64184605320247801</v>
      </c>
      <c r="P457" s="5">
        <f t="shared" si="134"/>
        <v>0.6418460532024779</v>
      </c>
      <c r="Q457" s="4">
        <f t="shared" si="144"/>
        <v>2.0244802555895304E-3</v>
      </c>
      <c r="R457" s="5">
        <f t="shared" si="135"/>
        <v>7.5084360545967188</v>
      </c>
      <c r="T457" s="4">
        <f t="shared" si="124"/>
        <v>1.6300000000000038E-3</v>
      </c>
      <c r="U457" s="5">
        <f t="shared" si="136"/>
        <v>2.2560422281433743</v>
      </c>
      <c r="V457" s="5">
        <f t="shared" si="137"/>
        <v>2.3439873814750243</v>
      </c>
      <c r="W457" s="5">
        <f t="shared" si="125"/>
        <v>-8.7945153331649983E-2</v>
      </c>
      <c r="AC457" s="4">
        <f t="shared" si="145"/>
        <v>1.6300000000000038E-3</v>
      </c>
      <c r="AD457" s="5">
        <f t="shared" si="146"/>
        <v>-2.1848646377910841E-2</v>
      </c>
      <c r="AE457" s="5">
        <f t="shared" si="138"/>
        <v>-2.2700351426612669E-2</v>
      </c>
      <c r="AF457" s="5">
        <f t="shared" si="147"/>
        <v>8.517050487018285E-4</v>
      </c>
    </row>
    <row r="458" spans="1:32" x14ac:dyDescent="0.25">
      <c r="A458" s="4">
        <f t="shared" si="139"/>
        <v>1.6350000000000039E-3</v>
      </c>
      <c r="B458" s="5">
        <f t="shared" si="128"/>
        <v>18</v>
      </c>
      <c r="C458" s="5">
        <f t="shared" si="129"/>
        <v>5.2523938264533445</v>
      </c>
      <c r="D458" s="5">
        <f t="shared" si="130"/>
        <v>7.5709050047007977</v>
      </c>
      <c r="E458" s="5">
        <f t="shared" si="131"/>
        <v>1.1427826217967683</v>
      </c>
      <c r="F458" s="5">
        <f t="shared" si="140"/>
        <v>1.1116657639306478</v>
      </c>
      <c r="G458" s="5">
        <f t="shared" si="132"/>
        <v>0.4925458044927814</v>
      </c>
      <c r="H458" s="5">
        <f t="shared" si="133"/>
        <v>0.47009217741752496</v>
      </c>
      <c r="J458" s="5">
        <f t="shared" si="141"/>
        <v>-3.1435204761843479E-2</v>
      </c>
      <c r="K458" s="5">
        <f t="shared" si="142"/>
        <v>0.70397477792992869</v>
      </c>
      <c r="L458" s="5">
        <f t="shared" si="143"/>
        <v>0.6418460532024779</v>
      </c>
      <c r="M458" s="5">
        <f t="shared" si="134"/>
        <v>0.64157450795106774</v>
      </c>
      <c r="N458" s="5">
        <f t="shared" si="134"/>
        <v>0.64157358652366381</v>
      </c>
      <c r="O458" s="5">
        <f t="shared" si="134"/>
        <v>0.6415735865131228</v>
      </c>
      <c r="P458" s="5">
        <f t="shared" si="134"/>
        <v>0.6415735865131228</v>
      </c>
      <c r="Q458" s="4">
        <f t="shared" si="144"/>
        <v>2.0047684220573978E-3</v>
      </c>
      <c r="R458" s="5">
        <f t="shared" si="135"/>
        <v>7.5709050047007977</v>
      </c>
      <c r="T458" s="4">
        <f t="shared" si="124"/>
        <v>1.6350000000000039E-3</v>
      </c>
      <c r="U458" s="5">
        <f t="shared" si="136"/>
        <v>2.3185111782474532</v>
      </c>
      <c r="V458" s="5">
        <f t="shared" si="137"/>
        <v>2.4119705784019914</v>
      </c>
      <c r="W458" s="5">
        <f t="shared" si="125"/>
        <v>-9.345940015453813E-2</v>
      </c>
      <c r="AC458" s="4">
        <f t="shared" si="145"/>
        <v>1.6350000000000039E-3</v>
      </c>
      <c r="AD458" s="5">
        <f t="shared" si="146"/>
        <v>-2.2453627075256444E-2</v>
      </c>
      <c r="AE458" s="5">
        <f t="shared" si="138"/>
        <v>-2.3358734860560868E-2</v>
      </c>
      <c r="AF458" s="5">
        <f t="shared" si="147"/>
        <v>9.051077853044244E-4</v>
      </c>
    </row>
    <row r="459" spans="1:32" x14ac:dyDescent="0.25">
      <c r="A459" s="4">
        <f t="shared" si="139"/>
        <v>1.6400000000000039E-3</v>
      </c>
      <c r="B459" s="5">
        <f t="shared" si="128"/>
        <v>18</v>
      </c>
      <c r="C459" s="5">
        <f t="shared" si="129"/>
        <v>5.2523938264533445</v>
      </c>
      <c r="D459" s="5">
        <f t="shared" si="130"/>
        <v>7.6310075780829569</v>
      </c>
      <c r="E459" s="5">
        <f t="shared" si="131"/>
        <v>1.1427826217967683</v>
      </c>
      <c r="F459" s="5">
        <f t="shared" si="140"/>
        <v>1.1108190143766778</v>
      </c>
      <c r="G459" s="5">
        <f t="shared" si="132"/>
        <v>0.4925458044927814</v>
      </c>
      <c r="H459" s="5">
        <f t="shared" si="133"/>
        <v>0.46951011390122727</v>
      </c>
      <c r="J459" s="5">
        <f t="shared" si="141"/>
        <v>-3.229020679604349E-2</v>
      </c>
      <c r="K459" s="5">
        <f t="shared" si="142"/>
        <v>0.70311977589572872</v>
      </c>
      <c r="L459" s="5">
        <f t="shared" si="143"/>
        <v>0.6415735865131228</v>
      </c>
      <c r="M459" s="5">
        <f t="shared" si="134"/>
        <v>0.64130976750713697</v>
      </c>
      <c r="N459" s="5">
        <f t="shared" si="134"/>
        <v>0.64130890048475597</v>
      </c>
      <c r="O459" s="5">
        <f t="shared" si="134"/>
        <v>0.64130890047545042</v>
      </c>
      <c r="P459" s="5">
        <f t="shared" si="134"/>
        <v>0.64130890047545053</v>
      </c>
      <c r="Q459" s="4">
        <f t="shared" si="144"/>
        <v>1.9858032894693196E-3</v>
      </c>
      <c r="R459" s="5">
        <f t="shared" si="135"/>
        <v>7.6310075780829569</v>
      </c>
      <c r="T459" s="4">
        <f t="shared" si="124"/>
        <v>1.6400000000000039E-3</v>
      </c>
      <c r="U459" s="5">
        <f t="shared" si="136"/>
        <v>2.3786137516296124</v>
      </c>
      <c r="V459" s="5">
        <f t="shared" si="137"/>
        <v>2.477573451568813</v>
      </c>
      <c r="W459" s="5">
        <f t="shared" si="125"/>
        <v>-9.8959699939200618E-2</v>
      </c>
      <c r="AC459" s="4">
        <f t="shared" si="145"/>
        <v>1.6400000000000039E-3</v>
      </c>
      <c r="AD459" s="5">
        <f t="shared" si="146"/>
        <v>-2.3035690591554137E-2</v>
      </c>
      <c r="AE459" s="5">
        <f t="shared" si="138"/>
        <v>-2.399406604333593E-2</v>
      </c>
      <c r="AF459" s="5">
        <f t="shared" si="147"/>
        <v>9.5837545178179342E-4</v>
      </c>
    </row>
    <row r="460" spans="1:32" x14ac:dyDescent="0.25">
      <c r="A460" s="4">
        <f t="shared" si="139"/>
        <v>1.6450000000000039E-3</v>
      </c>
      <c r="B460" s="5">
        <f t="shared" si="128"/>
        <v>18</v>
      </c>
      <c r="C460" s="5">
        <f t="shared" si="129"/>
        <v>5.2523938264533445</v>
      </c>
      <c r="D460" s="5">
        <f t="shared" si="130"/>
        <v>7.6887021649851128</v>
      </c>
      <c r="E460" s="5">
        <f t="shared" si="131"/>
        <v>1.1427826217967683</v>
      </c>
      <c r="F460" s="5">
        <f t="shared" si="140"/>
        <v>1.1100038007259254</v>
      </c>
      <c r="G460" s="5">
        <f t="shared" si="132"/>
        <v>0.4925458044927814</v>
      </c>
      <c r="H460" s="5">
        <f t="shared" si="133"/>
        <v>0.46895137053577962</v>
      </c>
      <c r="J460" s="5">
        <f t="shared" si="141"/>
        <v>-3.3113342294579719E-2</v>
      </c>
      <c r="K460" s="5">
        <f t="shared" si="142"/>
        <v>0.70229664039719242</v>
      </c>
      <c r="L460" s="5">
        <f t="shared" si="143"/>
        <v>0.64130890047545053</v>
      </c>
      <c r="M460" s="5">
        <f t="shared" si="134"/>
        <v>0.64105324192040858</v>
      </c>
      <c r="N460" s="5">
        <f t="shared" si="134"/>
        <v>0.64105243019827884</v>
      </c>
      <c r="O460" s="5">
        <f t="shared" si="134"/>
        <v>0.64105243019014591</v>
      </c>
      <c r="P460" s="5">
        <f t="shared" si="134"/>
        <v>0.64105243019014591</v>
      </c>
      <c r="Q460" s="4">
        <f t="shared" si="144"/>
        <v>1.9675979876221513E-3</v>
      </c>
      <c r="R460" s="5">
        <f t="shared" si="135"/>
        <v>7.6887021649851128</v>
      </c>
      <c r="T460" s="4">
        <f t="shared" si="124"/>
        <v>1.6450000000000039E-3</v>
      </c>
      <c r="U460" s="5">
        <f t="shared" si="136"/>
        <v>2.4363083385317683</v>
      </c>
      <c r="V460" s="5">
        <f t="shared" si="137"/>
        <v>2.5407312588600037</v>
      </c>
      <c r="W460" s="5">
        <f t="shared" si="125"/>
        <v>-0.10442292032823541</v>
      </c>
      <c r="AC460" s="4">
        <f t="shared" si="145"/>
        <v>1.6450000000000039E-3</v>
      </c>
      <c r="AD460" s="5">
        <f t="shared" si="146"/>
        <v>-2.3594433957001781E-2</v>
      </c>
      <c r="AE460" s="5">
        <f t="shared" si="138"/>
        <v>-2.4605717979764918E-2</v>
      </c>
      <c r="AF460" s="5">
        <f t="shared" si="147"/>
        <v>1.0112840227631363E-3</v>
      </c>
    </row>
    <row r="461" spans="1:32" x14ac:dyDescent="0.25">
      <c r="A461" s="4">
        <f t="shared" si="139"/>
        <v>1.6500000000000039E-3</v>
      </c>
      <c r="B461" s="5">
        <f t="shared" si="128"/>
        <v>18</v>
      </c>
      <c r="C461" s="5">
        <f t="shared" si="129"/>
        <v>5.2523938264533445</v>
      </c>
      <c r="D461" s="5">
        <f t="shared" si="130"/>
        <v>7.7439496693201173</v>
      </c>
      <c r="E461" s="5">
        <f t="shared" si="131"/>
        <v>1.1427826217967683</v>
      </c>
      <c r="F461" s="5">
        <f t="shared" si="140"/>
        <v>1.1092209299456</v>
      </c>
      <c r="G461" s="5">
        <f t="shared" si="132"/>
        <v>0.4925458044927814</v>
      </c>
      <c r="H461" s="5">
        <f t="shared" si="133"/>
        <v>0.4684163259473319</v>
      </c>
      <c r="J461" s="5">
        <f t="shared" si="141"/>
        <v>-3.3903798922093456E-2</v>
      </c>
      <c r="K461" s="5">
        <f t="shared" si="142"/>
        <v>0.70150618376967866</v>
      </c>
      <c r="L461" s="5">
        <f t="shared" si="143"/>
        <v>0.64105243019014591</v>
      </c>
      <c r="M461" s="5">
        <f t="shared" si="134"/>
        <v>0.64080535983959797</v>
      </c>
      <c r="N461" s="5">
        <f t="shared" si="134"/>
        <v>0.64080460400529982</v>
      </c>
      <c r="O461" s="5">
        <f t="shared" si="134"/>
        <v>0.640804603998268</v>
      </c>
      <c r="P461" s="5">
        <f t="shared" si="134"/>
        <v>0.640804603998268</v>
      </c>
      <c r="Q461" s="4">
        <f t="shared" si="144"/>
        <v>1.9501648531336903E-3</v>
      </c>
      <c r="R461" s="5">
        <f t="shared" si="135"/>
        <v>7.7439496693201173</v>
      </c>
      <c r="T461" s="4">
        <f t="shared" si="124"/>
        <v>1.6500000000000039E-3</v>
      </c>
      <c r="U461" s="5">
        <f t="shared" si="136"/>
        <v>2.4915558428667728</v>
      </c>
      <c r="V461" s="5">
        <f t="shared" si="137"/>
        <v>2.6013816711449023</v>
      </c>
      <c r="W461" s="5">
        <f t="shared" si="125"/>
        <v>-0.10982582827812948</v>
      </c>
      <c r="AC461" s="4">
        <f t="shared" si="145"/>
        <v>1.6500000000000039E-3</v>
      </c>
      <c r="AD461" s="5">
        <f t="shared" si="146"/>
        <v>-2.4129478545449501E-2</v>
      </c>
      <c r="AE461" s="5">
        <f t="shared" si="138"/>
        <v>-2.5193087043232212E-2</v>
      </c>
      <c r="AF461" s="5">
        <f t="shared" si="147"/>
        <v>1.0636084977827115E-3</v>
      </c>
    </row>
    <row r="462" spans="1:32" x14ac:dyDescent="0.25">
      <c r="A462" s="4">
        <f t="shared" si="139"/>
        <v>1.6550000000000039E-3</v>
      </c>
      <c r="B462" s="5">
        <f t="shared" si="128"/>
        <v>18</v>
      </c>
      <c r="C462" s="5">
        <f t="shared" si="129"/>
        <v>5.2523938264533445</v>
      </c>
      <c r="D462" s="5">
        <f t="shared" si="130"/>
        <v>7.796713454097663</v>
      </c>
      <c r="E462" s="5">
        <f t="shared" si="131"/>
        <v>1.1427826217967683</v>
      </c>
      <c r="F462" s="5">
        <f t="shared" si="140"/>
        <v>1.1084711770904576</v>
      </c>
      <c r="G462" s="5">
        <f t="shared" si="132"/>
        <v>0.4925458044927814</v>
      </c>
      <c r="H462" s="5">
        <f t="shared" si="133"/>
        <v>0.46790533494690478</v>
      </c>
      <c r="J462" s="5">
        <f t="shared" si="141"/>
        <v>-3.4660796593326382E-2</v>
      </c>
      <c r="K462" s="5">
        <f t="shared" si="142"/>
        <v>0.70074918609844583</v>
      </c>
      <c r="L462" s="5">
        <f t="shared" si="143"/>
        <v>0.640804603998268</v>
      </c>
      <c r="M462" s="5">
        <f t="shared" si="134"/>
        <v>0.64056654182665607</v>
      </c>
      <c r="N462" s="5">
        <f t="shared" si="134"/>
        <v>0.64056584214956225</v>
      </c>
      <c r="O462" s="5">
        <f t="shared" si="134"/>
        <v>0.64056584214355272</v>
      </c>
      <c r="P462" s="5">
        <f t="shared" si="134"/>
        <v>0.64056584214355272</v>
      </c>
      <c r="Q462" s="4">
        <f t="shared" si="144"/>
        <v>1.9335154466633172E-3</v>
      </c>
      <c r="R462" s="5">
        <f t="shared" si="135"/>
        <v>7.796713454097663</v>
      </c>
      <c r="T462" s="4">
        <f t="shared" si="124"/>
        <v>1.6550000000000039E-3</v>
      </c>
      <c r="U462" s="5">
        <f t="shared" si="136"/>
        <v>2.5443196276443185</v>
      </c>
      <c r="V462" s="5">
        <f t="shared" si="137"/>
        <v>2.659464833788999</v>
      </c>
      <c r="W462" s="5">
        <f t="shared" si="125"/>
        <v>-0.11514520614468049</v>
      </c>
      <c r="AC462" s="4">
        <f t="shared" si="145"/>
        <v>1.6550000000000039E-3</v>
      </c>
      <c r="AD462" s="5">
        <f t="shared" si="146"/>
        <v>-2.464046954587662E-2</v>
      </c>
      <c r="AE462" s="5">
        <f t="shared" si="138"/>
        <v>-2.5755593571386126E-2</v>
      </c>
      <c r="AF462" s="5">
        <f t="shared" si="147"/>
        <v>1.1151240255095063E-3</v>
      </c>
    </row>
    <row r="463" spans="1:32" x14ac:dyDescent="0.25">
      <c r="A463" s="4">
        <f t="shared" si="139"/>
        <v>1.6600000000000039E-3</v>
      </c>
      <c r="B463" s="5">
        <f t="shared" si="128"/>
        <v>18</v>
      </c>
      <c r="C463" s="5">
        <f t="shared" si="129"/>
        <v>5.2523938264533445</v>
      </c>
      <c r="D463" s="5">
        <f t="shared" si="130"/>
        <v>7.8469592821367282</v>
      </c>
      <c r="E463" s="5">
        <f t="shared" si="131"/>
        <v>1.1427826217967683</v>
      </c>
      <c r="F463" s="5">
        <f t="shared" si="140"/>
        <v>1.1077552845248158</v>
      </c>
      <c r="G463" s="5">
        <f t="shared" si="132"/>
        <v>0.4925458044927814</v>
      </c>
      <c r="H463" s="5">
        <f t="shared" si="133"/>
        <v>0.46741872910456012</v>
      </c>
      <c r="J463" s="5">
        <f t="shared" si="141"/>
        <v>-3.5383588242970332E-2</v>
      </c>
      <c r="K463" s="5">
        <f t="shared" si="142"/>
        <v>0.70002639444880188</v>
      </c>
      <c r="L463" s="5">
        <f t="shared" si="143"/>
        <v>0.64056584214355272</v>
      </c>
      <c r="M463" s="5">
        <f t="shared" si="134"/>
        <v>0.64033719900246078</v>
      </c>
      <c r="N463" s="5">
        <f t="shared" si="134"/>
        <v>0.64033655542532697</v>
      </c>
      <c r="O463" s="5">
        <f t="shared" si="134"/>
        <v>0.64033655542025569</v>
      </c>
      <c r="P463" s="5">
        <f t="shared" si="134"/>
        <v>0.64033655542025569</v>
      </c>
      <c r="Q463" s="4">
        <f t="shared" si="144"/>
        <v>1.9176605716199552E-3</v>
      </c>
      <c r="R463" s="5">
        <f t="shared" si="135"/>
        <v>7.8469592821367282</v>
      </c>
      <c r="T463" s="4">
        <f t="shared" si="124"/>
        <v>1.6600000000000039E-3</v>
      </c>
      <c r="U463" s="5">
        <f t="shared" si="136"/>
        <v>2.5945654556833837</v>
      </c>
      <c r="V463" s="5">
        <f t="shared" si="137"/>
        <v>2.7149234257232231</v>
      </c>
      <c r="W463" s="5">
        <f t="shared" si="125"/>
        <v>-0.12035797003983939</v>
      </c>
      <c r="AC463" s="4">
        <f t="shared" si="145"/>
        <v>1.6600000000000039E-3</v>
      </c>
      <c r="AD463" s="5">
        <f t="shared" si="146"/>
        <v>-2.5127075388221287E-2</v>
      </c>
      <c r="AE463" s="5">
        <f t="shared" si="138"/>
        <v>-2.6292682438195544E-2</v>
      </c>
      <c r="AF463" s="5">
        <f t="shared" si="147"/>
        <v>1.1656070499742564E-3</v>
      </c>
    </row>
    <row r="464" spans="1:32" x14ac:dyDescent="0.25">
      <c r="A464" s="4">
        <f t="shared" si="139"/>
        <v>1.6650000000000039E-3</v>
      </c>
      <c r="B464" s="5">
        <f t="shared" si="128"/>
        <v>18</v>
      </c>
      <c r="C464" s="5">
        <f t="shared" si="129"/>
        <v>5.2523938264533445</v>
      </c>
      <c r="D464" s="5">
        <f t="shared" si="130"/>
        <v>7.8946552527554648</v>
      </c>
      <c r="E464" s="5">
        <f t="shared" si="131"/>
        <v>1.1427826217967683</v>
      </c>
      <c r="F464" s="5">
        <f t="shared" si="140"/>
        <v>1.1070739611765954</v>
      </c>
      <c r="G464" s="5">
        <f t="shared" si="132"/>
        <v>0.4925458044927814</v>
      </c>
      <c r="H464" s="5">
        <f t="shared" si="133"/>
        <v>0.46695681736252787</v>
      </c>
      <c r="J464" s="5">
        <f t="shared" si="141"/>
        <v>-3.6071460562930861E-2</v>
      </c>
      <c r="K464" s="5">
        <f t="shared" si="142"/>
        <v>0.69933852212884129</v>
      </c>
      <c r="L464" s="5">
        <f t="shared" si="143"/>
        <v>0.64033655542025569</v>
      </c>
      <c r="M464" s="5">
        <f t="shared" si="134"/>
        <v>0.64011773168543329</v>
      </c>
      <c r="N464" s="5">
        <f t="shared" si="134"/>
        <v>0.6401171438182881</v>
      </c>
      <c r="O464" s="5">
        <f t="shared" si="134"/>
        <v>0.64011714381406748</v>
      </c>
      <c r="P464" s="5">
        <f t="shared" si="134"/>
        <v>0.64011714381406748</v>
      </c>
      <c r="Q464" s="4">
        <f t="shared" si="144"/>
        <v>1.9026102941393252E-3</v>
      </c>
      <c r="R464" s="5">
        <f t="shared" si="135"/>
        <v>7.8946552527554648</v>
      </c>
      <c r="T464" s="4">
        <f t="shared" si="124"/>
        <v>1.6650000000000039E-3</v>
      </c>
      <c r="U464" s="5">
        <f t="shared" si="136"/>
        <v>2.6422614263021202</v>
      </c>
      <c r="V464" s="5">
        <f t="shared" si="137"/>
        <v>2.7677027160129359</v>
      </c>
      <c r="W464" s="5">
        <f t="shared" si="125"/>
        <v>-0.1254412897108157</v>
      </c>
      <c r="AC464" s="4">
        <f t="shared" si="145"/>
        <v>1.6650000000000039E-3</v>
      </c>
      <c r="AD464" s="5">
        <f t="shared" si="146"/>
        <v>-2.5588987130253538E-2</v>
      </c>
      <c r="AE464" s="5">
        <f t="shared" si="138"/>
        <v>-2.6803823601792485E-2</v>
      </c>
      <c r="AF464" s="5">
        <f t="shared" si="147"/>
        <v>1.2148364715389472E-3</v>
      </c>
    </row>
    <row r="465" spans="1:32" x14ac:dyDescent="0.25">
      <c r="A465" s="4">
        <f t="shared" si="139"/>
        <v>1.6700000000000039E-3</v>
      </c>
      <c r="B465" s="5">
        <f t="shared" si="128"/>
        <v>18</v>
      </c>
      <c r="C465" s="5">
        <f t="shared" si="129"/>
        <v>5.2523938264533445</v>
      </c>
      <c r="D465" s="5">
        <f t="shared" si="130"/>
        <v>7.9397717351665582</v>
      </c>
      <c r="E465" s="5">
        <f t="shared" si="131"/>
        <v>1.1427826217967683</v>
      </c>
      <c r="F465" s="5">
        <f t="shared" si="140"/>
        <v>1.1064278818242248</v>
      </c>
      <c r="G465" s="5">
        <f t="shared" si="132"/>
        <v>0.4925458044927814</v>
      </c>
      <c r="H465" s="5">
        <f t="shared" si="133"/>
        <v>0.46651988668023903</v>
      </c>
      <c r="J465" s="5">
        <f t="shared" si="141"/>
        <v>-3.6723734706275976E-2</v>
      </c>
      <c r="K465" s="5">
        <f t="shared" si="142"/>
        <v>0.69868624798549617</v>
      </c>
      <c r="L465" s="5">
        <f t="shared" si="143"/>
        <v>0.64011714381406748</v>
      </c>
      <c r="M465" s="5">
        <f t="shared" si="134"/>
        <v>0.63990852803098264</v>
      </c>
      <c r="N465" s="5">
        <f t="shared" si="134"/>
        <v>0.63990799514744545</v>
      </c>
      <c r="O465" s="5">
        <f t="shared" si="134"/>
        <v>0.63990799514398589</v>
      </c>
      <c r="P465" s="5">
        <f t="shared" si="134"/>
        <v>0.63990799514398589</v>
      </c>
      <c r="Q465" s="4">
        <f t="shared" si="144"/>
        <v>1.8883739641007836E-3</v>
      </c>
      <c r="R465" s="5">
        <f t="shared" si="135"/>
        <v>7.9397717351665582</v>
      </c>
      <c r="T465" s="4">
        <f t="shared" si="124"/>
        <v>1.6700000000000039E-3</v>
      </c>
      <c r="U465" s="5">
        <f t="shared" si="136"/>
        <v>2.6873779087132137</v>
      </c>
      <c r="V465" s="5">
        <f t="shared" si="137"/>
        <v>2.8177506178707423</v>
      </c>
      <c r="W465" s="5">
        <f t="shared" si="125"/>
        <v>-0.13037270915752863</v>
      </c>
      <c r="AC465" s="4">
        <f t="shared" si="145"/>
        <v>1.6700000000000039E-3</v>
      </c>
      <c r="AD465" s="5">
        <f t="shared" si="146"/>
        <v>-2.6025917812542376E-2</v>
      </c>
      <c r="AE465" s="5">
        <f t="shared" si="138"/>
        <v>-2.7288512627559294E-2</v>
      </c>
      <c r="AF465" s="5">
        <f t="shared" si="147"/>
        <v>1.2625948150169174E-3</v>
      </c>
    </row>
    <row r="466" spans="1:32" x14ac:dyDescent="0.25">
      <c r="A466" s="4">
        <f t="shared" si="139"/>
        <v>1.675000000000004E-3</v>
      </c>
      <c r="B466" s="5">
        <f t="shared" si="128"/>
        <v>18</v>
      </c>
      <c r="C466" s="5">
        <f t="shared" si="129"/>
        <v>5.2523938264533445</v>
      </c>
      <c r="D466" s="5">
        <f t="shared" si="130"/>
        <v>7.9822812993378145</v>
      </c>
      <c r="E466" s="5">
        <f t="shared" si="131"/>
        <v>1.1427826217967683</v>
      </c>
      <c r="F466" s="5">
        <f t="shared" si="140"/>
        <v>1.1058176864172091</v>
      </c>
      <c r="G466" s="5">
        <f t="shared" si="132"/>
        <v>0.4925458044927814</v>
      </c>
      <c r="H466" s="5">
        <f t="shared" si="133"/>
        <v>0.46610820270390613</v>
      </c>
      <c r="J466" s="5">
        <f t="shared" si="141"/>
        <v>-3.7339766957176224E-2</v>
      </c>
      <c r="K466" s="5">
        <f t="shared" si="142"/>
        <v>0.69807021573459593</v>
      </c>
      <c r="L466" s="5">
        <f t="shared" si="143"/>
        <v>0.63990799514398589</v>
      </c>
      <c r="M466" s="5">
        <f t="shared" si="134"/>
        <v>0.63970996267996161</v>
      </c>
      <c r="N466" s="5">
        <f t="shared" si="134"/>
        <v>0.63970948371609149</v>
      </c>
      <c r="O466" s="5">
        <f t="shared" si="134"/>
        <v>0.63970948371330294</v>
      </c>
      <c r="P466" s="5">
        <f t="shared" si="134"/>
        <v>0.63970948371330294</v>
      </c>
      <c r="Q466" s="4">
        <f t="shared" si="144"/>
        <v>1.8749602369439924E-3</v>
      </c>
      <c r="R466" s="5">
        <f t="shared" si="135"/>
        <v>7.9822812993378145</v>
      </c>
      <c r="T466" s="4">
        <f t="shared" si="124"/>
        <v>1.675000000000004E-3</v>
      </c>
      <c r="U466" s="5">
        <f t="shared" si="136"/>
        <v>2.72988747288447</v>
      </c>
      <c r="V466" s="5">
        <f t="shared" si="137"/>
        <v>2.8650177400598653</v>
      </c>
      <c r="W466" s="5">
        <f t="shared" si="125"/>
        <v>-0.13513026717539534</v>
      </c>
      <c r="AC466" s="4">
        <f t="shared" si="145"/>
        <v>1.675000000000004E-3</v>
      </c>
      <c r="AD466" s="5">
        <f t="shared" si="146"/>
        <v>-2.6437601788875276E-2</v>
      </c>
      <c r="AE466" s="5">
        <f t="shared" si="138"/>
        <v>-2.7746271185944759E-2</v>
      </c>
      <c r="AF466" s="5">
        <f t="shared" si="147"/>
        <v>1.3086693970694833E-3</v>
      </c>
    </row>
    <row r="467" spans="1:32" x14ac:dyDescent="0.25">
      <c r="A467" s="4">
        <f t="shared" si="139"/>
        <v>1.680000000000004E-3</v>
      </c>
      <c r="B467" s="5">
        <f t="shared" si="128"/>
        <v>18</v>
      </c>
      <c r="C467" s="5">
        <f t="shared" si="129"/>
        <v>5.2523938264533445</v>
      </c>
      <c r="D467" s="5">
        <f t="shared" si="130"/>
        <v>8.0221586451025413</v>
      </c>
      <c r="E467" s="5">
        <f t="shared" si="131"/>
        <v>1.1427826217967683</v>
      </c>
      <c r="F467" s="5">
        <f t="shared" si="140"/>
        <v>1.105243979431126</v>
      </c>
      <c r="G467" s="5">
        <f t="shared" si="132"/>
        <v>0.4925458044927814</v>
      </c>
      <c r="H467" s="5">
        <f t="shared" si="133"/>
        <v>0.46572201045305445</v>
      </c>
      <c r="J467" s="5">
        <f t="shared" si="141"/>
        <v>-3.7918949366174438E-2</v>
      </c>
      <c r="K467" s="5">
        <f t="shared" si="142"/>
        <v>0.6974910333255977</v>
      </c>
      <c r="L467" s="5">
        <f t="shared" si="143"/>
        <v>0.63970948371330294</v>
      </c>
      <c r="M467" s="5">
        <f t="shared" si="134"/>
        <v>0.63952239542452116</v>
      </c>
      <c r="N467" s="5">
        <f t="shared" si="134"/>
        <v>0.63952196898027724</v>
      </c>
      <c r="O467" s="5">
        <f t="shared" si="134"/>
        <v>0.63952196897807156</v>
      </c>
      <c r="P467" s="5">
        <f t="shared" si="134"/>
        <v>0.63952196897807156</v>
      </c>
      <c r="Q467" s="4">
        <f t="shared" si="144"/>
        <v>1.8623770960378631E-3</v>
      </c>
      <c r="R467" s="5">
        <f t="shared" si="135"/>
        <v>8.0221586451025413</v>
      </c>
      <c r="T467" s="4">
        <f t="shared" si="124"/>
        <v>1.680000000000004E-3</v>
      </c>
      <c r="U467" s="5">
        <f t="shared" si="136"/>
        <v>2.7697648186491968</v>
      </c>
      <c r="V467" s="5">
        <f t="shared" si="137"/>
        <v>2.9094574356373326</v>
      </c>
      <c r="W467" s="5">
        <f t="shared" si="125"/>
        <v>-0.13969261698813584</v>
      </c>
      <c r="AC467" s="4">
        <f t="shared" si="145"/>
        <v>1.680000000000004E-3</v>
      </c>
      <c r="AD467" s="5">
        <f t="shared" si="146"/>
        <v>-2.6823794039726956E-2</v>
      </c>
      <c r="AE467" s="5">
        <f t="shared" si="138"/>
        <v>-2.8176647524517616E-2</v>
      </c>
      <c r="AF467" s="5">
        <f t="shared" si="147"/>
        <v>1.3528534847906601E-3</v>
      </c>
    </row>
    <row r="468" spans="1:32" x14ac:dyDescent="0.25">
      <c r="A468" s="4">
        <f t="shared" si="139"/>
        <v>1.685000000000004E-3</v>
      </c>
      <c r="B468" s="5">
        <f t="shared" si="128"/>
        <v>18</v>
      </c>
      <c r="C468" s="5">
        <f t="shared" si="129"/>
        <v>5.2523938264533445</v>
      </c>
      <c r="D468" s="5">
        <f t="shared" si="130"/>
        <v>8.0593805303205812</v>
      </c>
      <c r="E468" s="5">
        <f t="shared" si="131"/>
        <v>1.1427826217967683</v>
      </c>
      <c r="F468" s="5">
        <f t="shared" si="140"/>
        <v>1.1047073292577878</v>
      </c>
      <c r="G468" s="5">
        <f t="shared" si="132"/>
        <v>0.4925458044927814</v>
      </c>
      <c r="H468" s="5">
        <f t="shared" si="133"/>
        <v>0.46536153501624605</v>
      </c>
      <c r="J468" s="5">
        <f t="shared" si="141"/>
        <v>-3.8460710350158474E-2</v>
      </c>
      <c r="K468" s="5">
        <f t="shared" si="142"/>
        <v>0.69694927234161363</v>
      </c>
      <c r="L468" s="5">
        <f t="shared" si="143"/>
        <v>0.63952196897807156</v>
      </c>
      <c r="M468" s="5">
        <f t="shared" si="134"/>
        <v>0.63934616989988491</v>
      </c>
      <c r="N468" s="5">
        <f t="shared" si="134"/>
        <v>0.63934579424324978</v>
      </c>
      <c r="O468" s="5">
        <f t="shared" si="134"/>
        <v>0.6393457942415417</v>
      </c>
      <c r="P468" s="5">
        <f t="shared" si="134"/>
        <v>0.6393457942415417</v>
      </c>
      <c r="Q468" s="4">
        <f t="shared" si="144"/>
        <v>1.8506318753490614E-3</v>
      </c>
      <c r="R468" s="5">
        <f t="shared" si="135"/>
        <v>8.0593805303205812</v>
      </c>
      <c r="T468" s="4">
        <f t="shared" si="124"/>
        <v>1.685000000000004E-3</v>
      </c>
      <c r="U468" s="5">
        <f t="shared" si="136"/>
        <v>2.8069867038672367</v>
      </c>
      <c r="V468" s="5">
        <f t="shared" si="137"/>
        <v>2.9510258479888791</v>
      </c>
      <c r="W468" s="5">
        <f t="shared" si="125"/>
        <v>-0.14403914412164243</v>
      </c>
      <c r="AC468" s="4">
        <f t="shared" si="145"/>
        <v>1.685000000000004E-3</v>
      </c>
      <c r="AD468" s="5">
        <f t="shared" si="146"/>
        <v>-2.718426947653535E-2</v>
      </c>
      <c r="AE468" s="5">
        <f t="shared" si="138"/>
        <v>-2.8579216913791654E-2</v>
      </c>
      <c r="AF468" s="5">
        <f t="shared" si="147"/>
        <v>1.3949474372563046E-3</v>
      </c>
    </row>
    <row r="469" spans="1:32" x14ac:dyDescent="0.25">
      <c r="A469" s="4">
        <f t="shared" si="139"/>
        <v>1.690000000000004E-3</v>
      </c>
      <c r="B469" s="5">
        <f t="shared" si="128"/>
        <v>18</v>
      </c>
      <c r="C469" s="5">
        <f t="shared" si="129"/>
        <v>5.2523938264533445</v>
      </c>
      <c r="D469" s="5">
        <f t="shared" si="130"/>
        <v>8.0939256988986799</v>
      </c>
      <c r="E469" s="5">
        <f t="shared" si="131"/>
        <v>1.1427826217967683</v>
      </c>
      <c r="F469" s="5">
        <f t="shared" si="140"/>
        <v>1.1042082676312759</v>
      </c>
      <c r="G469" s="5">
        <f t="shared" si="132"/>
        <v>0.4925458044927814</v>
      </c>
      <c r="H469" s="5">
        <f t="shared" si="133"/>
        <v>0.46502698224816719</v>
      </c>
      <c r="J469" s="5">
        <f t="shared" si="141"/>
        <v>-3.8964515256444766E-2</v>
      </c>
      <c r="K469" s="5">
        <f t="shared" si="142"/>
        <v>0.69644546743532743</v>
      </c>
      <c r="L469" s="5">
        <f t="shared" si="143"/>
        <v>0.6393457942415417</v>
      </c>
      <c r="M469" s="5">
        <f t="shared" si="134"/>
        <v>0.63918161231060899</v>
      </c>
      <c r="N469" s="5">
        <f t="shared" si="134"/>
        <v>0.6391812853844</v>
      </c>
      <c r="O469" s="5">
        <f t="shared" si="134"/>
        <v>0.6391812853831087</v>
      </c>
      <c r="P469" s="5">
        <f t="shared" si="134"/>
        <v>0.6391812853831087</v>
      </c>
      <c r="Q469" s="4">
        <f t="shared" si="144"/>
        <v>1.8397312821549002E-3</v>
      </c>
      <c r="R469" s="5">
        <f t="shared" si="135"/>
        <v>8.0939256988986799</v>
      </c>
      <c r="T469" s="4">
        <f t="shared" si="124"/>
        <v>1.690000000000004E-3</v>
      </c>
      <c r="U469" s="5">
        <f t="shared" si="136"/>
        <v>2.8415318724453353</v>
      </c>
      <c r="V469" s="5">
        <f t="shared" si="137"/>
        <v>2.9896819541101314</v>
      </c>
      <c r="W469" s="5">
        <f t="shared" si="125"/>
        <v>-0.14815008166479604</v>
      </c>
      <c r="AC469" s="4">
        <f t="shared" si="145"/>
        <v>1.690000000000004E-3</v>
      </c>
      <c r="AD469" s="5">
        <f t="shared" si="146"/>
        <v>-2.7518822244614216E-2</v>
      </c>
      <c r="AE469" s="5">
        <f t="shared" si="138"/>
        <v>-2.8953582066382474E-2</v>
      </c>
      <c r="AF469" s="5">
        <f t="shared" si="147"/>
        <v>1.4347598217682583E-3</v>
      </c>
    </row>
    <row r="470" spans="1:32" x14ac:dyDescent="0.25">
      <c r="A470" s="4">
        <f t="shared" si="139"/>
        <v>1.695000000000004E-3</v>
      </c>
      <c r="B470" s="5">
        <f t="shared" si="128"/>
        <v>18</v>
      </c>
      <c r="C470" s="5">
        <f t="shared" si="129"/>
        <v>5.2523938264533445</v>
      </c>
      <c r="D470" s="5">
        <f t="shared" si="130"/>
        <v>8.1257748094797257</v>
      </c>
      <c r="E470" s="5">
        <f t="shared" si="131"/>
        <v>1.1427826217967683</v>
      </c>
      <c r="F470" s="5">
        <f t="shared" si="140"/>
        <v>1.1037472890905122</v>
      </c>
      <c r="G470" s="5">
        <f t="shared" si="132"/>
        <v>0.4925458044927814</v>
      </c>
      <c r="H470" s="5">
        <f t="shared" si="133"/>
        <v>0.46471853946023722</v>
      </c>
      <c r="J470" s="5">
        <f t="shared" si="141"/>
        <v>-3.9429866890415853E-2</v>
      </c>
      <c r="K470" s="5">
        <f t="shared" si="142"/>
        <v>0.69598011580135632</v>
      </c>
      <c r="L470" s="5">
        <f t="shared" si="143"/>
        <v>0.6391812853831087</v>
      </c>
      <c r="M470" s="5">
        <f t="shared" si="134"/>
        <v>0.63902903019986146</v>
      </c>
      <c r="N470" s="5">
        <f t="shared" si="134"/>
        <v>0.63902874963122436</v>
      </c>
      <c r="O470" s="5">
        <f t="shared" si="134"/>
        <v>0.63902874963027512</v>
      </c>
      <c r="P470" s="5">
        <f t="shared" si="134"/>
        <v>0.63902874963027512</v>
      </c>
      <c r="Q470" s="4">
        <f t="shared" si="144"/>
        <v>1.8296814195451702E-3</v>
      </c>
      <c r="R470" s="5">
        <f t="shared" si="135"/>
        <v>8.1257748094797257</v>
      </c>
      <c r="T470" s="4">
        <f t="shared" si="124"/>
        <v>1.695000000000004E-3</v>
      </c>
      <c r="U470" s="5">
        <f t="shared" si="136"/>
        <v>2.8733809830263812</v>
      </c>
      <c r="V470" s="5">
        <f t="shared" si="137"/>
        <v>3.0253876050913506</v>
      </c>
      <c r="W470" s="5">
        <f t="shared" si="125"/>
        <v>-0.1520066220649694</v>
      </c>
      <c r="AC470" s="4">
        <f t="shared" si="145"/>
        <v>1.695000000000004E-3</v>
      </c>
      <c r="AD470" s="5">
        <f t="shared" si="146"/>
        <v>-2.7827265032544179E-2</v>
      </c>
      <c r="AE470" s="5">
        <f t="shared" si="138"/>
        <v>-2.9299373529082073E-2</v>
      </c>
      <c r="AF470" s="5">
        <f t="shared" si="147"/>
        <v>1.4721084965378939E-3</v>
      </c>
    </row>
    <row r="471" spans="1:32" x14ac:dyDescent="0.25">
      <c r="A471" s="4">
        <f t="shared" si="139"/>
        <v>1.700000000000004E-3</v>
      </c>
      <c r="B471" s="5">
        <f t="shared" si="128"/>
        <v>18</v>
      </c>
      <c r="C471" s="5">
        <f t="shared" si="129"/>
        <v>5.2523938264533445</v>
      </c>
      <c r="D471" s="5">
        <f t="shared" si="130"/>
        <v>8.1549103656014292</v>
      </c>
      <c r="E471" s="5">
        <f t="shared" si="131"/>
        <v>1.1427826217967683</v>
      </c>
      <c r="F471" s="5">
        <f t="shared" si="140"/>
        <v>1.1033248504789972</v>
      </c>
      <c r="G471" s="5">
        <f t="shared" si="132"/>
        <v>0.4925458044927814</v>
      </c>
      <c r="H471" s="5">
        <f t="shared" si="133"/>
        <v>0.46443637609698729</v>
      </c>
      <c r="J471" s="5">
        <f t="shared" si="141"/>
        <v>-3.9856306006191618E-2</v>
      </c>
      <c r="K471" s="5">
        <f t="shared" si="142"/>
        <v>0.69555367668558055</v>
      </c>
      <c r="L471" s="5">
        <f t="shared" si="143"/>
        <v>0.63902874963027512</v>
      </c>
      <c r="M471" s="5">
        <f t="shared" ref="M471:P490" si="148">L471-($B$65*(EXP(L471/$B$64)-1)-$K471/$B$122+L471/$B$122)/($B$66*EXP(L471/$B$64)+$B$123)</f>
        <v>0.63888871127013458</v>
      </c>
      <c r="N471" s="5">
        <f t="shared" si="148"/>
        <v>0.63888847438268548</v>
      </c>
      <c r="O471" s="5">
        <f t="shared" si="148"/>
        <v>0.63888847438200991</v>
      </c>
      <c r="P471" s="5">
        <f t="shared" si="148"/>
        <v>0.63888847438200991</v>
      </c>
      <c r="Q471" s="4">
        <f t="shared" si="144"/>
        <v>1.8204878084602993E-3</v>
      </c>
      <c r="R471" s="5">
        <f t="shared" si="135"/>
        <v>8.1549103656014292</v>
      </c>
      <c r="T471" s="4">
        <f t="shared" si="124"/>
        <v>1.700000000000004E-3</v>
      </c>
      <c r="U471" s="5">
        <f t="shared" si="136"/>
        <v>2.9025165391480847</v>
      </c>
      <c r="V471" s="5">
        <f t="shared" si="137"/>
        <v>3.0581075637658168</v>
      </c>
      <c r="W471" s="5">
        <f t="shared" si="125"/>
        <v>-0.15559102461773211</v>
      </c>
      <c r="AC471" s="4">
        <f t="shared" si="145"/>
        <v>1.700000000000004E-3</v>
      </c>
      <c r="AD471" s="5">
        <f t="shared" si="146"/>
        <v>-2.8109428395794112E-2</v>
      </c>
      <c r="AE471" s="5">
        <f t="shared" si="138"/>
        <v>-2.9616250047464709E-2</v>
      </c>
      <c r="AF471" s="5">
        <f t="shared" si="147"/>
        <v>1.5068216516705979E-3</v>
      </c>
    </row>
    <row r="472" spans="1:32" x14ac:dyDescent="0.25">
      <c r="A472" s="4">
        <f t="shared" si="139"/>
        <v>1.705000000000004E-3</v>
      </c>
      <c r="B472" s="5">
        <f t="shared" si="128"/>
        <v>18</v>
      </c>
      <c r="C472" s="5">
        <f t="shared" si="129"/>
        <v>5.2523938264533445</v>
      </c>
      <c r="D472" s="5">
        <f t="shared" si="130"/>
        <v>8.181316648107412</v>
      </c>
      <c r="E472" s="5">
        <f t="shared" si="131"/>
        <v>1.1427826217967683</v>
      </c>
      <c r="F472" s="5">
        <f t="shared" si="140"/>
        <v>1.1029413704823088</v>
      </c>
      <c r="G472" s="5">
        <f t="shared" si="132"/>
        <v>0.4925458044927814</v>
      </c>
      <c r="H472" s="5">
        <f t="shared" si="133"/>
        <v>0.46418064439062501</v>
      </c>
      <c r="J472" s="5">
        <f t="shared" si="141"/>
        <v>-4.0243411759849412E-2</v>
      </c>
      <c r="K472" s="5">
        <f t="shared" si="142"/>
        <v>0.6951665709319228</v>
      </c>
      <c r="L472" s="5">
        <f t="shared" si="143"/>
        <v>0.63888847438200991</v>
      </c>
      <c r="M472" s="5">
        <f t="shared" si="148"/>
        <v>0.63876092226359604</v>
      </c>
      <c r="N472" s="5">
        <f t="shared" si="148"/>
        <v>0.63876072609214651</v>
      </c>
      <c r="O472" s="5">
        <f t="shared" si="148"/>
        <v>0.63876072609168388</v>
      </c>
      <c r="P472" s="5">
        <f t="shared" si="148"/>
        <v>0.63876072609168388</v>
      </c>
      <c r="Q472" s="4">
        <f t="shared" si="144"/>
        <v>1.8121554090187661E-3</v>
      </c>
      <c r="R472" s="5">
        <f t="shared" si="135"/>
        <v>8.181316648107412</v>
      </c>
      <c r="T472" s="4">
        <f t="shared" si="124"/>
        <v>1.705000000000004E-3</v>
      </c>
      <c r="U472" s="5">
        <f t="shared" si="136"/>
        <v>2.9289228216540675</v>
      </c>
      <c r="V472" s="5">
        <f t="shared" si="137"/>
        <v>3.0878095394846472</v>
      </c>
      <c r="W472" s="5">
        <f t="shared" si="125"/>
        <v>-0.15888671783057973</v>
      </c>
      <c r="AC472" s="4">
        <f t="shared" si="145"/>
        <v>1.705000000000004E-3</v>
      </c>
      <c r="AD472" s="5">
        <f t="shared" si="146"/>
        <v>-2.8365160102156395E-2</v>
      </c>
      <c r="AE472" s="5">
        <f t="shared" si="138"/>
        <v>-2.9903898902663695E-2</v>
      </c>
      <c r="AF472" s="5">
        <f t="shared" si="147"/>
        <v>1.5387388005073006E-3</v>
      </c>
    </row>
    <row r="473" spans="1:32" x14ac:dyDescent="0.25">
      <c r="A473" s="4">
        <f t="shared" si="139"/>
        <v>1.7100000000000041E-3</v>
      </c>
      <c r="B473" s="5">
        <f t="shared" si="128"/>
        <v>18</v>
      </c>
      <c r="C473" s="5">
        <f t="shared" si="129"/>
        <v>5.2523938264533445</v>
      </c>
      <c r="D473" s="5">
        <f t="shared" si="130"/>
        <v>8.2049796505686512</v>
      </c>
      <c r="E473" s="5">
        <f t="shared" si="131"/>
        <v>1.1427826217967683</v>
      </c>
      <c r="F473" s="5">
        <f t="shared" si="140"/>
        <v>1.1025972292039152</v>
      </c>
      <c r="G473" s="5">
        <f t="shared" si="132"/>
        <v>0.4925458044927814</v>
      </c>
      <c r="H473" s="5">
        <f t="shared" si="133"/>
        <v>0.46395147998644598</v>
      </c>
      <c r="J473" s="5">
        <f t="shared" si="141"/>
        <v>-4.0590802124746216E-2</v>
      </c>
      <c r="K473" s="5">
        <f t="shared" si="142"/>
        <v>0.69481918056702596</v>
      </c>
      <c r="L473" s="5">
        <f t="shared" si="143"/>
        <v>0.63876072609168388</v>
      </c>
      <c r="M473" s="5">
        <f t="shared" si="148"/>
        <v>0.63864590790999931</v>
      </c>
      <c r="N473" s="5">
        <f t="shared" si="148"/>
        <v>0.63864574921777162</v>
      </c>
      <c r="O473" s="5">
        <f t="shared" si="148"/>
        <v>0.63864574921746931</v>
      </c>
      <c r="P473" s="5">
        <f t="shared" si="148"/>
        <v>0.63864574921746919</v>
      </c>
      <c r="Q473" s="4">
        <f t="shared" si="144"/>
        <v>1.8046886408946139E-3</v>
      </c>
      <c r="R473" s="5">
        <f t="shared" si="135"/>
        <v>8.2049796505686512</v>
      </c>
      <c r="T473" s="4">
        <f t="shared" si="124"/>
        <v>1.7100000000000041E-3</v>
      </c>
      <c r="U473" s="5">
        <f t="shared" si="136"/>
        <v>2.9525858241153067</v>
      </c>
      <c r="V473" s="5">
        <f t="shared" si="137"/>
        <v>3.1144642199837698</v>
      </c>
      <c r="W473" s="5">
        <f t="shared" si="125"/>
        <v>-0.16187839586846309</v>
      </c>
      <c r="AC473" s="4">
        <f t="shared" si="145"/>
        <v>1.7100000000000041E-3</v>
      </c>
      <c r="AD473" s="5">
        <f t="shared" si="146"/>
        <v>-2.8594324506335422E-2</v>
      </c>
      <c r="AE473" s="5">
        <f t="shared" si="138"/>
        <v>-3.0162036219987219E-2</v>
      </c>
      <c r="AF473" s="5">
        <f t="shared" si="147"/>
        <v>1.5677117136517968E-3</v>
      </c>
    </row>
    <row r="474" spans="1:32" x14ac:dyDescent="0.25">
      <c r="A474" s="4">
        <f t="shared" si="139"/>
        <v>1.7150000000000041E-3</v>
      </c>
      <c r="B474" s="5">
        <f t="shared" si="128"/>
        <v>18</v>
      </c>
      <c r="C474" s="5">
        <f t="shared" si="129"/>
        <v>5.2523938264533445</v>
      </c>
      <c r="D474" s="5">
        <f t="shared" si="130"/>
        <v>8.2258870184389039</v>
      </c>
      <c r="E474" s="5">
        <f t="shared" si="131"/>
        <v>1.1427826217967683</v>
      </c>
      <c r="F474" s="5">
        <f t="shared" si="140"/>
        <v>1.1022927677798053</v>
      </c>
      <c r="G474" s="5">
        <f t="shared" si="132"/>
        <v>0.4925458044927814</v>
      </c>
      <c r="H474" s="5">
        <f t="shared" si="133"/>
        <v>0.4637490025320829</v>
      </c>
      <c r="J474" s="5">
        <f t="shared" si="141"/>
        <v>-4.0898134268532831E-2</v>
      </c>
      <c r="K474" s="5">
        <f t="shared" si="142"/>
        <v>0.69451184842323932</v>
      </c>
      <c r="L474" s="5">
        <f t="shared" si="143"/>
        <v>0.63864574921746919</v>
      </c>
      <c r="M474" s="5">
        <f t="shared" si="148"/>
        <v>0.63854388994969657</v>
      </c>
      <c r="N474" s="5">
        <f t="shared" si="148"/>
        <v>0.63854376524790879</v>
      </c>
      <c r="O474" s="5">
        <f t="shared" si="148"/>
        <v>0.63854376524772227</v>
      </c>
      <c r="P474" s="5">
        <f t="shared" si="148"/>
        <v>0.63854376524772238</v>
      </c>
      <c r="Q474" s="4">
        <f t="shared" si="144"/>
        <v>1.7980914025167182E-3</v>
      </c>
      <c r="R474" s="5">
        <f t="shared" si="135"/>
        <v>8.2258870184389039</v>
      </c>
      <c r="T474" s="4">
        <f t="shared" ref="T474:T531" si="149">A474</f>
        <v>1.7150000000000041E-3</v>
      </c>
      <c r="U474" s="5">
        <f t="shared" si="136"/>
        <v>2.9734931919855594</v>
      </c>
      <c r="V474" s="5">
        <f t="shared" si="137"/>
        <v>3.1380453003115902</v>
      </c>
      <c r="W474" s="5">
        <f t="shared" ref="W474:W531" si="150">U474-V474</f>
        <v>-0.16455210832603084</v>
      </c>
      <c r="AC474" s="4">
        <f t="shared" si="145"/>
        <v>1.7150000000000041E-3</v>
      </c>
      <c r="AD474" s="5">
        <f t="shared" si="146"/>
        <v>-2.8796801960698504E-2</v>
      </c>
      <c r="AE474" s="5">
        <f t="shared" si="138"/>
        <v>-3.0390407249068385E-2</v>
      </c>
      <c r="AF474" s="5">
        <f t="shared" si="147"/>
        <v>1.5936052883698815E-3</v>
      </c>
    </row>
    <row r="475" spans="1:32" x14ac:dyDescent="0.25">
      <c r="A475" s="4">
        <f t="shared" si="139"/>
        <v>1.7200000000000041E-3</v>
      </c>
      <c r="B475" s="5">
        <f t="shared" si="128"/>
        <v>18</v>
      </c>
      <c r="C475" s="5">
        <f t="shared" si="129"/>
        <v>5.2523938264533445</v>
      </c>
      <c r="D475" s="5">
        <f t="shared" si="130"/>
        <v>8.2440279926260516</v>
      </c>
      <c r="E475" s="5">
        <f t="shared" si="131"/>
        <v>1.1427826217967683</v>
      </c>
      <c r="F475" s="5">
        <f t="shared" si="140"/>
        <v>1.1020282880324048</v>
      </c>
      <c r="G475" s="5">
        <f t="shared" si="132"/>
        <v>0.4925458044927814</v>
      </c>
      <c r="H475" s="5">
        <f t="shared" si="133"/>
        <v>0.46357331622398928</v>
      </c>
      <c r="J475" s="5">
        <f t="shared" si="141"/>
        <v>-4.1165104891487996E-2</v>
      </c>
      <c r="K475" s="5">
        <f t="shared" si="142"/>
        <v>0.69424487780028421</v>
      </c>
      <c r="L475" s="5">
        <f t="shared" si="143"/>
        <v>0.63854376524772238</v>
      </c>
      <c r="M475" s="5">
        <f t="shared" si="148"/>
        <v>0.63845506623885262</v>
      </c>
      <c r="N475" s="5">
        <f t="shared" si="148"/>
        <v>0.63845497180852229</v>
      </c>
      <c r="O475" s="5">
        <f t="shared" si="148"/>
        <v>0.63845497180841548</v>
      </c>
      <c r="P475" s="5">
        <f t="shared" si="148"/>
        <v>0.63845497180841548</v>
      </c>
      <c r="Q475" s="4">
        <f t="shared" si="144"/>
        <v>1.7923670888746288E-3</v>
      </c>
      <c r="R475" s="5">
        <f t="shared" si="135"/>
        <v>8.2440279926260516</v>
      </c>
      <c r="T475" s="4">
        <f t="shared" si="149"/>
        <v>1.7200000000000041E-3</v>
      </c>
      <c r="U475" s="5">
        <f t="shared" si="136"/>
        <v>2.9916341661727071</v>
      </c>
      <c r="V475" s="5">
        <f t="shared" si="137"/>
        <v>3.1585295087888037</v>
      </c>
      <c r="W475" s="5">
        <f t="shared" si="150"/>
        <v>-0.16689534261609662</v>
      </c>
      <c r="AC475" s="4">
        <f t="shared" si="145"/>
        <v>1.7200000000000041E-3</v>
      </c>
      <c r="AD475" s="5">
        <f t="shared" si="146"/>
        <v>-2.8972488268792118E-2</v>
      </c>
      <c r="AE475" s="5">
        <f t="shared" si="138"/>
        <v>-3.0588786615273048E-2</v>
      </c>
      <c r="AF475" s="5">
        <f t="shared" si="147"/>
        <v>1.6162983464809294E-3</v>
      </c>
    </row>
    <row r="476" spans="1:32" x14ac:dyDescent="0.25">
      <c r="A476" s="4">
        <f t="shared" si="139"/>
        <v>1.7250000000000041E-3</v>
      </c>
      <c r="B476" s="5">
        <f t="shared" si="128"/>
        <v>18</v>
      </c>
      <c r="C476" s="5">
        <f t="shared" si="129"/>
        <v>5.2523938264533445</v>
      </c>
      <c r="D476" s="5">
        <f t="shared" si="130"/>
        <v>8.2593933581108505</v>
      </c>
      <c r="E476" s="5">
        <f t="shared" si="131"/>
        <v>1.1427826217967683</v>
      </c>
      <c r="F476" s="5">
        <f t="shared" si="140"/>
        <v>1.101804052164205</v>
      </c>
      <c r="G476" s="5">
        <f t="shared" si="132"/>
        <v>0.4925458044927814</v>
      </c>
      <c r="H476" s="5">
        <f t="shared" si="133"/>
        <v>0.46342451030504112</v>
      </c>
      <c r="J476" s="5">
        <f t="shared" si="141"/>
        <v>-4.1391450525838605E-2</v>
      </c>
      <c r="K476" s="5">
        <f t="shared" si="142"/>
        <v>0.69401853216593357</v>
      </c>
      <c r="L476" s="5">
        <f t="shared" si="143"/>
        <v>0.63845497180841548</v>
      </c>
      <c r="M476" s="5">
        <f t="shared" si="148"/>
        <v>0.63837960994342546</v>
      </c>
      <c r="N476" s="5">
        <f t="shared" si="148"/>
        <v>0.63837954185921941</v>
      </c>
      <c r="O476" s="5">
        <f t="shared" si="148"/>
        <v>0.6383795418591639</v>
      </c>
      <c r="P476" s="5">
        <f t="shared" si="148"/>
        <v>0.6383795418591639</v>
      </c>
      <c r="Q476" s="4">
        <f t="shared" si="144"/>
        <v>1.7875186077317233E-3</v>
      </c>
      <c r="R476" s="5">
        <f t="shared" si="135"/>
        <v>8.2593933581108505</v>
      </c>
      <c r="T476" s="4">
        <f t="shared" si="149"/>
        <v>1.7250000000000041E-3</v>
      </c>
      <c r="U476" s="5">
        <f t="shared" si="136"/>
        <v>3.006999531657506</v>
      </c>
      <c r="V476" s="5">
        <f t="shared" si="137"/>
        <v>3.1758966299747322</v>
      </c>
      <c r="W476" s="5">
        <f t="shared" si="150"/>
        <v>-0.16889709831722621</v>
      </c>
      <c r="AC476" s="4">
        <f t="shared" si="145"/>
        <v>1.7250000000000041E-3</v>
      </c>
      <c r="AD476" s="5">
        <f t="shared" si="146"/>
        <v>-2.9121294187740288E-2</v>
      </c>
      <c r="AE476" s="5">
        <f t="shared" si="138"/>
        <v>-3.0756978542117407E-2</v>
      </c>
      <c r="AF476" s="5">
        <f t="shared" si="147"/>
        <v>1.6356843543771198E-3</v>
      </c>
    </row>
    <row r="477" spans="1:32" x14ac:dyDescent="0.25">
      <c r="A477" s="4">
        <f t="shared" si="139"/>
        <v>1.7300000000000041E-3</v>
      </c>
      <c r="B477" s="5">
        <f t="shared" si="128"/>
        <v>18</v>
      </c>
      <c r="C477" s="5">
        <f t="shared" si="129"/>
        <v>5.2523938264533445</v>
      </c>
      <c r="D477" s="5">
        <f t="shared" si="130"/>
        <v>8.2719753981899657</v>
      </c>
      <c r="E477" s="5">
        <f t="shared" si="131"/>
        <v>1.1427826217967683</v>
      </c>
      <c r="F477" s="5">
        <f t="shared" si="140"/>
        <v>1.1016202824914649</v>
      </c>
      <c r="G477" s="5">
        <f t="shared" si="132"/>
        <v>0.4925458044927814</v>
      </c>
      <c r="H477" s="5">
        <f t="shared" si="133"/>
        <v>0.46330265950767041</v>
      </c>
      <c r="J477" s="5">
        <f t="shared" si="141"/>
        <v>-4.1576947795770591E-2</v>
      </c>
      <c r="K477" s="5">
        <f t="shared" si="142"/>
        <v>0.69383303489600157</v>
      </c>
      <c r="L477" s="5">
        <f t="shared" si="143"/>
        <v>0.6383795418591639</v>
      </c>
      <c r="M477" s="5">
        <f t="shared" si="148"/>
        <v>0.63831766882788865</v>
      </c>
      <c r="N477" s="5">
        <f t="shared" si="148"/>
        <v>0.63831762298381967</v>
      </c>
      <c r="O477" s="5">
        <f t="shared" si="148"/>
        <v>0.63831762298379446</v>
      </c>
      <c r="P477" s="5">
        <f t="shared" si="148"/>
        <v>0.63831762298379457</v>
      </c>
      <c r="Q477" s="4">
        <f t="shared" si="144"/>
        <v>1.7835483940636385E-3</v>
      </c>
      <c r="R477" s="5">
        <f t="shared" si="135"/>
        <v>8.2719753981899657</v>
      </c>
      <c r="T477" s="4">
        <f t="shared" si="149"/>
        <v>1.7300000000000041E-3</v>
      </c>
      <c r="U477" s="5">
        <f t="shared" si="136"/>
        <v>3.0195815717366212</v>
      </c>
      <c r="V477" s="5">
        <f t="shared" si="137"/>
        <v>3.1901295246175221</v>
      </c>
      <c r="W477" s="5">
        <f t="shared" si="150"/>
        <v>-0.17054795288090085</v>
      </c>
      <c r="AC477" s="4">
        <f t="shared" si="145"/>
        <v>1.7300000000000041E-3</v>
      </c>
      <c r="AD477" s="5">
        <f t="shared" si="146"/>
        <v>-2.9243144985110991E-2</v>
      </c>
      <c r="AE477" s="5">
        <f t="shared" si="138"/>
        <v>-3.0894817044475709E-2</v>
      </c>
      <c r="AF477" s="5">
        <f t="shared" si="147"/>
        <v>1.6516720593647179E-3</v>
      </c>
    </row>
    <row r="478" spans="1:32" x14ac:dyDescent="0.25">
      <c r="A478" s="4">
        <f t="shared" si="139"/>
        <v>1.7350000000000041E-3</v>
      </c>
      <c r="B478" s="5">
        <f t="shared" si="128"/>
        <v>18</v>
      </c>
      <c r="C478" s="5">
        <f t="shared" si="129"/>
        <v>5.2523938264533445</v>
      </c>
      <c r="D478" s="5">
        <f t="shared" si="130"/>
        <v>8.2817678548546176</v>
      </c>
      <c r="E478" s="5">
        <f t="shared" si="131"/>
        <v>1.1427826217967683</v>
      </c>
      <c r="F478" s="5">
        <f t="shared" si="140"/>
        <v>1.1014771612183289</v>
      </c>
      <c r="G478" s="5">
        <f t="shared" si="132"/>
        <v>0.4925458044927814</v>
      </c>
      <c r="H478" s="5">
        <f t="shared" si="133"/>
        <v>0.46320782443757819</v>
      </c>
      <c r="J478" s="5">
        <f t="shared" si="141"/>
        <v>-4.1721413637873885E-2</v>
      </c>
      <c r="K478" s="5">
        <f t="shared" si="142"/>
        <v>0.69368856905389831</v>
      </c>
      <c r="L478" s="5">
        <f t="shared" si="143"/>
        <v>0.63831762298379457</v>
      </c>
      <c r="M478" s="5">
        <f t="shared" si="148"/>
        <v>0.63826936464400874</v>
      </c>
      <c r="N478" s="5">
        <f t="shared" si="148"/>
        <v>0.63826933678076003</v>
      </c>
      <c r="O478" s="5">
        <f t="shared" si="148"/>
        <v>0.63826933678075071</v>
      </c>
      <c r="P478" s="5">
        <f t="shared" si="148"/>
        <v>0.63826933678075071</v>
      </c>
      <c r="Q478" s="4">
        <f t="shared" si="144"/>
        <v>1.7804584225606334E-3</v>
      </c>
      <c r="R478" s="5">
        <f t="shared" si="135"/>
        <v>8.2817678548546176</v>
      </c>
      <c r="T478" s="4">
        <f t="shared" si="149"/>
        <v>1.7350000000000041E-3</v>
      </c>
      <c r="U478" s="5">
        <f t="shared" si="136"/>
        <v>3.0293740284012731</v>
      </c>
      <c r="V478" s="5">
        <f t="shared" si="137"/>
        <v>3.2012141465685189</v>
      </c>
      <c r="W478" s="5">
        <f t="shared" si="150"/>
        <v>-0.17184011816724576</v>
      </c>
      <c r="AC478" s="4">
        <f t="shared" si="145"/>
        <v>1.7350000000000041E-3</v>
      </c>
      <c r="AD478" s="5">
        <f t="shared" si="146"/>
        <v>-2.9337980055203217E-2</v>
      </c>
      <c r="AE478" s="5">
        <f t="shared" si="138"/>
        <v>-3.1002166092387578E-2</v>
      </c>
      <c r="AF478" s="5">
        <f t="shared" si="147"/>
        <v>1.6641860371843613E-3</v>
      </c>
    </row>
    <row r="479" spans="1:32" x14ac:dyDescent="0.25">
      <c r="A479" s="4">
        <f t="shared" si="139"/>
        <v>1.7400000000000041E-3</v>
      </c>
      <c r="B479" s="5">
        <f t="shared" si="128"/>
        <v>18</v>
      </c>
      <c r="C479" s="5">
        <f t="shared" si="129"/>
        <v>5.2523938264533445</v>
      </c>
      <c r="D479" s="5">
        <f t="shared" si="130"/>
        <v>8.2887658957497692</v>
      </c>
      <c r="E479" s="5">
        <f t="shared" si="131"/>
        <v>1.1427826217967683</v>
      </c>
      <c r="F479" s="5">
        <f t="shared" si="140"/>
        <v>1.1013748302516273</v>
      </c>
      <c r="G479" s="5">
        <f t="shared" si="132"/>
        <v>0.4925458044927814</v>
      </c>
      <c r="H479" s="5">
        <f t="shared" si="133"/>
        <v>0.46314005189371843</v>
      </c>
      <c r="J479" s="5">
        <f t="shared" si="141"/>
        <v>-4.1824705481803906E-2</v>
      </c>
      <c r="K479" s="5">
        <f t="shared" si="142"/>
        <v>0.69358527720996821</v>
      </c>
      <c r="L479" s="5">
        <f t="shared" si="143"/>
        <v>0.63826933678075071</v>
      </c>
      <c r="M479" s="5">
        <f t="shared" si="148"/>
        <v>0.63823479262427152</v>
      </c>
      <c r="N479" s="5">
        <f t="shared" si="148"/>
        <v>0.63823477835791143</v>
      </c>
      <c r="O479" s="5">
        <f t="shared" si="148"/>
        <v>0.63823477835790898</v>
      </c>
      <c r="P479" s="5">
        <f t="shared" si="148"/>
        <v>0.63823477835790898</v>
      </c>
      <c r="Q479" s="4">
        <f t="shared" si="144"/>
        <v>1.7782502180534909E-3</v>
      </c>
      <c r="R479" s="5">
        <f t="shared" si="135"/>
        <v>8.2887658957497692</v>
      </c>
      <c r="T479" s="4">
        <f t="shared" si="149"/>
        <v>1.7400000000000041E-3</v>
      </c>
      <c r="U479" s="5">
        <f t="shared" si="136"/>
        <v>3.0363720692964247</v>
      </c>
      <c r="V479" s="5">
        <f t="shared" si="137"/>
        <v>3.2091395566441205</v>
      </c>
      <c r="W479" s="5">
        <f t="shared" si="150"/>
        <v>-0.17276748734769587</v>
      </c>
      <c r="AC479" s="4">
        <f t="shared" si="145"/>
        <v>1.7400000000000041E-3</v>
      </c>
      <c r="AD479" s="5">
        <f t="shared" si="146"/>
        <v>-2.9405752599062973E-2</v>
      </c>
      <c r="AE479" s="5">
        <f t="shared" si="138"/>
        <v>-3.1078919745303132E-2</v>
      </c>
      <c r="AF479" s="5">
        <f t="shared" si="147"/>
        <v>1.6731671462401586E-3</v>
      </c>
    </row>
    <row r="480" spans="1:32" x14ac:dyDescent="0.25">
      <c r="A480" s="4">
        <f t="shared" si="139"/>
        <v>1.7450000000000041E-3</v>
      </c>
      <c r="B480" s="5">
        <f t="shared" si="128"/>
        <v>18</v>
      </c>
      <c r="C480" s="5">
        <f t="shared" si="129"/>
        <v>5.2523938264533445</v>
      </c>
      <c r="D480" s="5">
        <f t="shared" si="130"/>
        <v>8.2929660880836433</v>
      </c>
      <c r="E480" s="5">
        <f t="shared" si="131"/>
        <v>1.1427826217967683</v>
      </c>
      <c r="F480" s="5">
        <f t="shared" si="140"/>
        <v>1.1013133910565944</v>
      </c>
      <c r="G480" s="5">
        <f t="shared" si="132"/>
        <v>0.4925458044927814</v>
      </c>
      <c r="H480" s="5">
        <f t="shared" si="133"/>
        <v>0.46309937512097132</v>
      </c>
      <c r="J480" s="5">
        <f t="shared" si="141"/>
        <v>-4.1886721390981284E-2</v>
      </c>
      <c r="K480" s="5">
        <f t="shared" si="142"/>
        <v>0.69352326130079089</v>
      </c>
      <c r="L480" s="5">
        <f t="shared" si="143"/>
        <v>0.63823477835790898</v>
      </c>
      <c r="M480" s="5">
        <f t="shared" si="148"/>
        <v>0.63821402108379277</v>
      </c>
      <c r="N480" s="5">
        <f t="shared" si="148"/>
        <v>0.63821401593562344</v>
      </c>
      <c r="O480" s="5">
        <f t="shared" si="148"/>
        <v>0.6382140159356231</v>
      </c>
      <c r="P480" s="5">
        <f t="shared" si="148"/>
        <v>0.6382140159356231</v>
      </c>
      <c r="Q480" s="4">
        <f t="shared" si="144"/>
        <v>1.776924863746266E-3</v>
      </c>
      <c r="R480" s="5">
        <f t="shared" si="135"/>
        <v>8.2929660880836433</v>
      </c>
      <c r="T480" s="4">
        <f t="shared" si="149"/>
        <v>1.7450000000000041E-3</v>
      </c>
      <c r="U480" s="5">
        <f t="shared" si="136"/>
        <v>3.0405722616302988</v>
      </c>
      <c r="V480" s="5">
        <f t="shared" si="137"/>
        <v>3.2138979334214284</v>
      </c>
      <c r="W480" s="5">
        <f t="shared" si="150"/>
        <v>-0.17332567179112957</v>
      </c>
      <c r="AC480" s="4">
        <f t="shared" si="145"/>
        <v>1.7450000000000041E-3</v>
      </c>
      <c r="AD480" s="5">
        <f t="shared" si="146"/>
        <v>-2.9446429371810079E-2</v>
      </c>
      <c r="AE480" s="5">
        <f t="shared" si="138"/>
        <v>-3.1125002256633526E-2</v>
      </c>
      <c r="AF480" s="5">
        <f t="shared" si="147"/>
        <v>1.6785728848234469E-3</v>
      </c>
    </row>
    <row r="481" spans="1:32" x14ac:dyDescent="0.25">
      <c r="A481" s="4">
        <f t="shared" si="139"/>
        <v>1.7500000000000042E-3</v>
      </c>
      <c r="B481" s="5">
        <f t="shared" si="128"/>
        <v>18</v>
      </c>
      <c r="C481" s="5">
        <f t="shared" si="129"/>
        <v>5.2523938264533445</v>
      </c>
      <c r="D481" s="5">
        <f t="shared" si="130"/>
        <v>8.2943663797798184</v>
      </c>
      <c r="E481" s="5">
        <f t="shared" si="131"/>
        <v>1.1427826217967683</v>
      </c>
      <c r="F481" s="5">
        <f t="shared" si="140"/>
        <v>1.1012929045536821</v>
      </c>
      <c r="G481" s="5">
        <f t="shared" si="132"/>
        <v>0.4925458044927814</v>
      </c>
      <c r="H481" s="5">
        <f t="shared" si="133"/>
        <v>0.46308581399267595</v>
      </c>
      <c r="J481" s="5">
        <f t="shared" si="141"/>
        <v>-4.1907400163190917E-2</v>
      </c>
      <c r="K481" s="5">
        <f t="shared" si="142"/>
        <v>0.69350258252858121</v>
      </c>
      <c r="L481" s="5">
        <f t="shared" si="143"/>
        <v>0.6382140159356231</v>
      </c>
      <c r="M481" s="5">
        <f t="shared" si="148"/>
        <v>0.6382070911337322</v>
      </c>
      <c r="N481" s="5">
        <f t="shared" si="148"/>
        <v>0.63820709056100611</v>
      </c>
      <c r="O481" s="5">
        <f t="shared" si="148"/>
        <v>0.63820709056100622</v>
      </c>
      <c r="P481" s="5">
        <f t="shared" si="148"/>
        <v>0.63820709056100622</v>
      </c>
      <c r="Q481" s="4">
        <f t="shared" si="144"/>
        <v>1.7764830071636689E-3</v>
      </c>
      <c r="R481" s="5">
        <f t="shared" si="135"/>
        <v>8.2943663797798184</v>
      </c>
      <c r="T481" s="4">
        <f t="shared" si="149"/>
        <v>1.7500000000000042E-3</v>
      </c>
      <c r="U481" s="5">
        <f t="shared" si="136"/>
        <v>3.0419725533264739</v>
      </c>
      <c r="V481" s="5">
        <f t="shared" si="137"/>
        <v>3.2154845809570491</v>
      </c>
      <c r="W481" s="5">
        <f t="shared" si="150"/>
        <v>-0.17351202763057527</v>
      </c>
      <c r="AC481" s="4">
        <f t="shared" si="145"/>
        <v>1.7500000000000042E-3</v>
      </c>
      <c r="AD481" s="5">
        <f t="shared" si="146"/>
        <v>-2.9459990500105449E-2</v>
      </c>
      <c r="AE481" s="5">
        <f t="shared" si="138"/>
        <v>-3.1140368148503683E-2</v>
      </c>
      <c r="AF481" s="5">
        <f t="shared" si="147"/>
        <v>1.6803776483982347E-3</v>
      </c>
    </row>
    <row r="482" spans="1:32" x14ac:dyDescent="0.25">
      <c r="A482" s="4">
        <f t="shared" si="139"/>
        <v>1.7550000000000042E-3</v>
      </c>
      <c r="B482" s="5">
        <f t="shared" si="128"/>
        <v>18</v>
      </c>
      <c r="C482" s="5">
        <f t="shared" si="129"/>
        <v>5.2523938264533445</v>
      </c>
      <c r="D482" s="5">
        <f t="shared" si="130"/>
        <v>8.2929660880836433</v>
      </c>
      <c r="E482" s="5">
        <f t="shared" si="131"/>
        <v>1.1427826217967683</v>
      </c>
      <c r="F482" s="5">
        <f t="shared" si="140"/>
        <v>1.1013133910565944</v>
      </c>
      <c r="G482" s="5">
        <f t="shared" si="132"/>
        <v>0.4925458044927814</v>
      </c>
      <c r="H482" s="5">
        <f t="shared" si="133"/>
        <v>0.46309937512097132</v>
      </c>
      <c r="J482" s="5">
        <f t="shared" si="141"/>
        <v>-4.1886721390981221E-2</v>
      </c>
      <c r="K482" s="5">
        <f t="shared" si="142"/>
        <v>0.69352326130079089</v>
      </c>
      <c r="L482" s="5">
        <f t="shared" si="143"/>
        <v>0.63820709056100622</v>
      </c>
      <c r="M482" s="5">
        <f t="shared" si="148"/>
        <v>0.63821401650839638</v>
      </c>
      <c r="N482" s="5">
        <f t="shared" si="148"/>
        <v>0.6382140159356231</v>
      </c>
      <c r="O482" s="5">
        <f t="shared" si="148"/>
        <v>0.6382140159356231</v>
      </c>
      <c r="P482" s="5">
        <f t="shared" si="148"/>
        <v>0.6382140159356231</v>
      </c>
      <c r="Q482" s="4">
        <f t="shared" si="144"/>
        <v>1.776924863746266E-3</v>
      </c>
      <c r="R482" s="5">
        <f t="shared" si="135"/>
        <v>8.2929660880836433</v>
      </c>
      <c r="T482" s="4">
        <f t="shared" si="149"/>
        <v>1.7550000000000042E-3</v>
      </c>
      <c r="U482" s="5">
        <f t="shared" si="136"/>
        <v>3.0405722616302988</v>
      </c>
      <c r="V482" s="5">
        <f t="shared" si="137"/>
        <v>3.2138979334214235</v>
      </c>
      <c r="W482" s="5">
        <f t="shared" si="150"/>
        <v>-0.17332567179112468</v>
      </c>
      <c r="AC482" s="4">
        <f t="shared" si="145"/>
        <v>1.7550000000000042E-3</v>
      </c>
      <c r="AD482" s="5">
        <f t="shared" si="146"/>
        <v>-2.9446429371810079E-2</v>
      </c>
      <c r="AE482" s="5">
        <f t="shared" si="138"/>
        <v>-3.1125002256633477E-2</v>
      </c>
      <c r="AF482" s="5">
        <f t="shared" si="147"/>
        <v>1.6785728848233983E-3</v>
      </c>
    </row>
    <row r="483" spans="1:32" x14ac:dyDescent="0.25">
      <c r="A483" s="4">
        <f t="shared" si="139"/>
        <v>1.7600000000000042E-3</v>
      </c>
      <c r="B483" s="5">
        <f t="shared" si="128"/>
        <v>18</v>
      </c>
      <c r="C483" s="5">
        <f t="shared" si="129"/>
        <v>5.2523938264533445</v>
      </c>
      <c r="D483" s="5">
        <f t="shared" si="130"/>
        <v>8.2887658957497514</v>
      </c>
      <c r="E483" s="5">
        <f t="shared" si="131"/>
        <v>1.1427826217967683</v>
      </c>
      <c r="F483" s="5">
        <f t="shared" si="140"/>
        <v>1.1013748302516277</v>
      </c>
      <c r="G483" s="5">
        <f t="shared" si="132"/>
        <v>0.4925458044927814</v>
      </c>
      <c r="H483" s="5">
        <f t="shared" si="133"/>
        <v>0.4631400518937186</v>
      </c>
      <c r="J483" s="5">
        <f t="shared" si="141"/>
        <v>-4.1824705481803774E-2</v>
      </c>
      <c r="K483" s="5">
        <f t="shared" si="142"/>
        <v>0.69358527720996843</v>
      </c>
      <c r="L483" s="5">
        <f t="shared" si="143"/>
        <v>0.6382140159356231</v>
      </c>
      <c r="M483" s="5">
        <f t="shared" si="148"/>
        <v>0.63823478350735274</v>
      </c>
      <c r="N483" s="5">
        <f t="shared" si="148"/>
        <v>0.63823477835790943</v>
      </c>
      <c r="O483" s="5">
        <f t="shared" si="148"/>
        <v>0.63823477835790909</v>
      </c>
      <c r="P483" s="5">
        <f t="shared" si="148"/>
        <v>0.63823477835790909</v>
      </c>
      <c r="Q483" s="4">
        <f t="shared" si="144"/>
        <v>1.778250218053497E-3</v>
      </c>
      <c r="R483" s="5">
        <f t="shared" si="135"/>
        <v>8.2887658957497514</v>
      </c>
      <c r="T483" s="4">
        <f t="shared" si="149"/>
        <v>1.7600000000000042E-3</v>
      </c>
      <c r="U483" s="5">
        <f t="shared" si="136"/>
        <v>3.0363720692964069</v>
      </c>
      <c r="V483" s="5">
        <f t="shared" si="137"/>
        <v>3.2091395566441103</v>
      </c>
      <c r="W483" s="5">
        <f t="shared" si="150"/>
        <v>-0.17276748734770342</v>
      </c>
      <c r="AC483" s="4">
        <f t="shared" si="145"/>
        <v>1.7600000000000042E-3</v>
      </c>
      <c r="AD483" s="5">
        <f t="shared" si="146"/>
        <v>-2.9405752599062807E-2</v>
      </c>
      <c r="AE483" s="5">
        <f t="shared" si="138"/>
        <v>-3.1078919745303031E-2</v>
      </c>
      <c r="AF483" s="5">
        <f t="shared" si="147"/>
        <v>1.6731671462402245E-3</v>
      </c>
    </row>
    <row r="484" spans="1:32" x14ac:dyDescent="0.25">
      <c r="A484" s="4">
        <f t="shared" si="139"/>
        <v>1.7650000000000042E-3</v>
      </c>
      <c r="B484" s="5">
        <f t="shared" si="128"/>
        <v>18</v>
      </c>
      <c r="C484" s="5">
        <f t="shared" si="129"/>
        <v>5.2523938264533445</v>
      </c>
      <c r="D484" s="5">
        <f t="shared" si="130"/>
        <v>8.2817678548545999</v>
      </c>
      <c r="E484" s="5">
        <f t="shared" si="131"/>
        <v>1.1427826217967683</v>
      </c>
      <c r="F484" s="5">
        <f t="shared" si="140"/>
        <v>1.1014771612183292</v>
      </c>
      <c r="G484" s="5">
        <f t="shared" si="132"/>
        <v>0.4925458044927814</v>
      </c>
      <c r="H484" s="5">
        <f t="shared" si="133"/>
        <v>0.46320782443757835</v>
      </c>
      <c r="J484" s="5">
        <f t="shared" si="141"/>
        <v>-4.1721413637873683E-2</v>
      </c>
      <c r="K484" s="5">
        <f t="shared" si="142"/>
        <v>0.69368856905389853</v>
      </c>
      <c r="L484" s="5">
        <f t="shared" si="143"/>
        <v>0.63823477835790909</v>
      </c>
      <c r="M484" s="5">
        <f t="shared" si="148"/>
        <v>0.6382693510529942</v>
      </c>
      <c r="N484" s="5">
        <f t="shared" si="148"/>
        <v>0.63826933678075326</v>
      </c>
      <c r="O484" s="5">
        <f t="shared" si="148"/>
        <v>0.63826933678075093</v>
      </c>
      <c r="P484" s="5">
        <f t="shared" si="148"/>
        <v>0.63826933678075082</v>
      </c>
      <c r="Q484" s="4">
        <f t="shared" si="144"/>
        <v>1.7804584225606394E-3</v>
      </c>
      <c r="R484" s="5">
        <f t="shared" si="135"/>
        <v>8.2817678548545999</v>
      </c>
      <c r="T484" s="4">
        <f t="shared" si="149"/>
        <v>1.7650000000000042E-3</v>
      </c>
      <c r="U484" s="5">
        <f t="shared" si="136"/>
        <v>3.0293740284012554</v>
      </c>
      <c r="V484" s="5">
        <f t="shared" si="137"/>
        <v>3.2012141465685033</v>
      </c>
      <c r="W484" s="5">
        <f t="shared" si="150"/>
        <v>-0.17184011816724798</v>
      </c>
      <c r="AC484" s="4">
        <f t="shared" si="145"/>
        <v>1.7650000000000042E-3</v>
      </c>
      <c r="AD484" s="5">
        <f t="shared" si="146"/>
        <v>-2.933798005520305E-2</v>
      </c>
      <c r="AE484" s="5">
        <f t="shared" si="138"/>
        <v>-3.1002166092387429E-2</v>
      </c>
      <c r="AF484" s="5">
        <f t="shared" si="147"/>
        <v>1.6641860371843786E-3</v>
      </c>
    </row>
    <row r="485" spans="1:32" x14ac:dyDescent="0.25">
      <c r="A485" s="4">
        <f t="shared" si="139"/>
        <v>1.7700000000000042E-3</v>
      </c>
      <c r="B485" s="5">
        <f t="shared" si="128"/>
        <v>18</v>
      </c>
      <c r="C485" s="5">
        <f t="shared" si="129"/>
        <v>5.2523938264533445</v>
      </c>
      <c r="D485" s="5">
        <f t="shared" si="130"/>
        <v>8.2719753981899657</v>
      </c>
      <c r="E485" s="5">
        <f t="shared" si="131"/>
        <v>1.1427826217967683</v>
      </c>
      <c r="F485" s="5">
        <f t="shared" si="140"/>
        <v>1.1016202824914649</v>
      </c>
      <c r="G485" s="5">
        <f t="shared" si="132"/>
        <v>0.4925458044927814</v>
      </c>
      <c r="H485" s="5">
        <f t="shared" si="133"/>
        <v>0.46330265950767041</v>
      </c>
      <c r="J485" s="5">
        <f t="shared" si="141"/>
        <v>-4.1576947795770321E-2</v>
      </c>
      <c r="K485" s="5">
        <f t="shared" si="142"/>
        <v>0.69383303489600179</v>
      </c>
      <c r="L485" s="5">
        <f t="shared" si="143"/>
        <v>0.63826933678075082</v>
      </c>
      <c r="M485" s="5">
        <f t="shared" si="148"/>
        <v>0.6383176508631182</v>
      </c>
      <c r="N485" s="5">
        <f t="shared" si="148"/>
        <v>0.6383176229838039</v>
      </c>
      <c r="O485" s="5">
        <f t="shared" si="148"/>
        <v>0.63831762298379457</v>
      </c>
      <c r="P485" s="5">
        <f t="shared" si="148"/>
        <v>0.63831762298379457</v>
      </c>
      <c r="Q485" s="4">
        <f t="shared" si="144"/>
        <v>1.7835483940636385E-3</v>
      </c>
      <c r="R485" s="5">
        <f t="shared" si="135"/>
        <v>8.2719753981899657</v>
      </c>
      <c r="T485" s="4">
        <f t="shared" si="149"/>
        <v>1.7700000000000042E-3</v>
      </c>
      <c r="U485" s="5">
        <f t="shared" si="136"/>
        <v>3.0195815717366212</v>
      </c>
      <c r="V485" s="5">
        <f t="shared" si="137"/>
        <v>3.1901295246175017</v>
      </c>
      <c r="W485" s="5">
        <f t="shared" si="150"/>
        <v>-0.17054795288088043</v>
      </c>
      <c r="AC485" s="4">
        <f t="shared" si="145"/>
        <v>1.7700000000000042E-3</v>
      </c>
      <c r="AD485" s="5">
        <f t="shared" si="146"/>
        <v>-2.9243144985110991E-2</v>
      </c>
      <c r="AE485" s="5">
        <f t="shared" si="138"/>
        <v>-3.0894817044475512E-2</v>
      </c>
      <c r="AF485" s="5">
        <f t="shared" si="147"/>
        <v>1.6516720593645201E-3</v>
      </c>
    </row>
    <row r="486" spans="1:32" x14ac:dyDescent="0.25">
      <c r="A486" s="4">
        <f t="shared" si="139"/>
        <v>1.7750000000000042E-3</v>
      </c>
      <c r="B486" s="5">
        <f t="shared" si="128"/>
        <v>18</v>
      </c>
      <c r="C486" s="5">
        <f t="shared" si="129"/>
        <v>5.2523938264533445</v>
      </c>
      <c r="D486" s="5">
        <f t="shared" si="130"/>
        <v>8.259393358110831</v>
      </c>
      <c r="E486" s="5">
        <f t="shared" si="131"/>
        <v>1.1427826217967683</v>
      </c>
      <c r="F486" s="5">
        <f t="shared" si="140"/>
        <v>1.1018040521642054</v>
      </c>
      <c r="G486" s="5">
        <f t="shared" si="132"/>
        <v>0.4925458044927814</v>
      </c>
      <c r="H486" s="5">
        <f t="shared" si="133"/>
        <v>0.46342451030504134</v>
      </c>
      <c r="J486" s="5">
        <f t="shared" si="141"/>
        <v>-4.1391450525838272E-2</v>
      </c>
      <c r="K486" s="5">
        <f t="shared" si="142"/>
        <v>0.6940185321659339</v>
      </c>
      <c r="L486" s="5">
        <f t="shared" si="143"/>
        <v>0.63831762298379457</v>
      </c>
      <c r="M486" s="5">
        <f t="shared" si="148"/>
        <v>0.63837958773720205</v>
      </c>
      <c r="N486" s="5">
        <f t="shared" si="148"/>
        <v>0.63837954185918921</v>
      </c>
      <c r="O486" s="5">
        <f t="shared" si="148"/>
        <v>0.63837954185916401</v>
      </c>
      <c r="P486" s="5">
        <f t="shared" si="148"/>
        <v>0.63837954185916401</v>
      </c>
      <c r="Q486" s="4">
        <f t="shared" si="144"/>
        <v>1.7875186077317298E-3</v>
      </c>
      <c r="R486" s="5">
        <f t="shared" si="135"/>
        <v>8.259393358110831</v>
      </c>
      <c r="T486" s="4">
        <f t="shared" si="149"/>
        <v>1.7750000000000042E-3</v>
      </c>
      <c r="U486" s="5">
        <f t="shared" si="136"/>
        <v>3.0069995316574865</v>
      </c>
      <c r="V486" s="5">
        <f t="shared" si="137"/>
        <v>3.1758966299747069</v>
      </c>
      <c r="W486" s="5">
        <f t="shared" si="150"/>
        <v>-0.16889709831722044</v>
      </c>
      <c r="AC486" s="4">
        <f t="shared" si="145"/>
        <v>1.7750000000000042E-3</v>
      </c>
      <c r="AD486" s="5">
        <f t="shared" si="146"/>
        <v>-2.9121294187740066E-2</v>
      </c>
      <c r="AE486" s="5">
        <f t="shared" si="138"/>
        <v>-3.0756978542117161E-2</v>
      </c>
      <c r="AF486" s="5">
        <f t="shared" si="147"/>
        <v>1.6356843543770955E-3</v>
      </c>
    </row>
    <row r="487" spans="1:32" x14ac:dyDescent="0.25">
      <c r="A487" s="4">
        <f t="shared" si="139"/>
        <v>1.7800000000000042E-3</v>
      </c>
      <c r="B487" s="5">
        <f t="shared" si="128"/>
        <v>18</v>
      </c>
      <c r="C487" s="5">
        <f t="shared" si="129"/>
        <v>5.2523938264533445</v>
      </c>
      <c r="D487" s="5">
        <f t="shared" si="130"/>
        <v>8.2440279926260303</v>
      </c>
      <c r="E487" s="5">
        <f t="shared" si="131"/>
        <v>1.1427826217967683</v>
      </c>
      <c r="F487" s="5">
        <f t="shared" si="140"/>
        <v>1.102028288032405</v>
      </c>
      <c r="G487" s="5">
        <f t="shared" si="132"/>
        <v>0.4925458044927814</v>
      </c>
      <c r="H487" s="5">
        <f t="shared" si="133"/>
        <v>0.46357331622398945</v>
      </c>
      <c r="J487" s="5">
        <f t="shared" si="141"/>
        <v>-4.1165104891487607E-2</v>
      </c>
      <c r="K487" s="5">
        <f t="shared" si="142"/>
        <v>0.69424487780028454</v>
      </c>
      <c r="L487" s="5">
        <f t="shared" si="143"/>
        <v>0.63837954185916401</v>
      </c>
      <c r="M487" s="5">
        <f t="shared" si="148"/>
        <v>0.63845503995419417</v>
      </c>
      <c r="N487" s="5">
        <f t="shared" si="148"/>
        <v>0.63845497180847122</v>
      </c>
      <c r="O487" s="5">
        <f t="shared" si="148"/>
        <v>0.63845497180841559</v>
      </c>
      <c r="P487" s="5">
        <f t="shared" si="148"/>
        <v>0.63845497180841559</v>
      </c>
      <c r="Q487" s="4">
        <f t="shared" si="144"/>
        <v>1.7923670888746353E-3</v>
      </c>
      <c r="R487" s="5">
        <f t="shared" si="135"/>
        <v>8.2440279926260303</v>
      </c>
      <c r="T487" s="4">
        <f t="shared" si="149"/>
        <v>1.7800000000000042E-3</v>
      </c>
      <c r="U487" s="5">
        <f t="shared" si="136"/>
        <v>2.9916341661726857</v>
      </c>
      <c r="V487" s="5">
        <f t="shared" si="137"/>
        <v>3.1585295087887744</v>
      </c>
      <c r="W487" s="5">
        <f t="shared" si="150"/>
        <v>-0.16689534261608863</v>
      </c>
      <c r="AC487" s="4">
        <f t="shared" si="145"/>
        <v>1.7800000000000042E-3</v>
      </c>
      <c r="AD487" s="5">
        <f t="shared" si="146"/>
        <v>-2.8972488268791952E-2</v>
      </c>
      <c r="AE487" s="5">
        <f t="shared" si="138"/>
        <v>-3.058878661527276E-2</v>
      </c>
      <c r="AF487" s="5">
        <f t="shared" si="147"/>
        <v>1.616298346480808E-3</v>
      </c>
    </row>
    <row r="488" spans="1:32" x14ac:dyDescent="0.25">
      <c r="A488" s="4">
        <f t="shared" si="139"/>
        <v>1.7850000000000042E-3</v>
      </c>
      <c r="B488" s="5">
        <f t="shared" si="128"/>
        <v>18</v>
      </c>
      <c r="C488" s="5">
        <f t="shared" si="129"/>
        <v>5.2523938264533445</v>
      </c>
      <c r="D488" s="5">
        <f t="shared" si="130"/>
        <v>8.2258870184389039</v>
      </c>
      <c r="E488" s="5">
        <f t="shared" si="131"/>
        <v>1.1427826217967683</v>
      </c>
      <c r="F488" s="5">
        <f t="shared" si="140"/>
        <v>1.1022927677798053</v>
      </c>
      <c r="G488" s="5">
        <f t="shared" si="132"/>
        <v>0.4925458044927814</v>
      </c>
      <c r="H488" s="5">
        <f t="shared" si="133"/>
        <v>0.4637490025320829</v>
      </c>
      <c r="J488" s="5">
        <f t="shared" si="141"/>
        <v>-4.0898134268532386E-2</v>
      </c>
      <c r="K488" s="5">
        <f t="shared" si="142"/>
        <v>0.69451184842323976</v>
      </c>
      <c r="L488" s="5">
        <f t="shared" si="143"/>
        <v>0.63845497180841559</v>
      </c>
      <c r="M488" s="5">
        <f t="shared" si="148"/>
        <v>0.63854385977880301</v>
      </c>
      <c r="N488" s="5">
        <f t="shared" si="148"/>
        <v>0.63854376524782963</v>
      </c>
      <c r="O488" s="5">
        <f t="shared" si="148"/>
        <v>0.63854376524772238</v>
      </c>
      <c r="P488" s="5">
        <f t="shared" si="148"/>
        <v>0.63854376524772238</v>
      </c>
      <c r="Q488" s="4">
        <f t="shared" si="144"/>
        <v>1.7980914025167182E-3</v>
      </c>
      <c r="R488" s="5">
        <f t="shared" si="135"/>
        <v>8.2258870184389039</v>
      </c>
      <c r="T488" s="4">
        <f t="shared" si="149"/>
        <v>1.7850000000000042E-3</v>
      </c>
      <c r="U488" s="5">
        <f t="shared" si="136"/>
        <v>2.9734931919855594</v>
      </c>
      <c r="V488" s="5">
        <f t="shared" si="137"/>
        <v>3.138045300311556</v>
      </c>
      <c r="W488" s="5">
        <f t="shared" si="150"/>
        <v>-0.16455210832599665</v>
      </c>
      <c r="AC488" s="4">
        <f t="shared" si="145"/>
        <v>1.7850000000000042E-3</v>
      </c>
      <c r="AD488" s="5">
        <f t="shared" si="146"/>
        <v>-2.8796801960698504E-2</v>
      </c>
      <c r="AE488" s="5">
        <f t="shared" si="138"/>
        <v>-3.0390407249068052E-2</v>
      </c>
      <c r="AF488" s="5">
        <f t="shared" si="147"/>
        <v>1.5936052883695484E-3</v>
      </c>
    </row>
    <row r="489" spans="1:32" x14ac:dyDescent="0.25">
      <c r="A489" s="4">
        <f t="shared" si="139"/>
        <v>1.7900000000000043E-3</v>
      </c>
      <c r="B489" s="5">
        <f t="shared" si="128"/>
        <v>18</v>
      </c>
      <c r="C489" s="5">
        <f t="shared" si="129"/>
        <v>5.2523938264533445</v>
      </c>
      <c r="D489" s="5">
        <f t="shared" si="130"/>
        <v>8.2049796505686103</v>
      </c>
      <c r="E489" s="5">
        <f t="shared" si="131"/>
        <v>1.1427826217967683</v>
      </c>
      <c r="F489" s="5">
        <f t="shared" si="140"/>
        <v>1.1025972292039157</v>
      </c>
      <c r="G489" s="5">
        <f t="shared" si="132"/>
        <v>0.4925458044927814</v>
      </c>
      <c r="H489" s="5">
        <f t="shared" si="133"/>
        <v>0.46395147998644637</v>
      </c>
      <c r="J489" s="5">
        <f t="shared" si="141"/>
        <v>-4.0590802124745709E-2</v>
      </c>
      <c r="K489" s="5">
        <f t="shared" si="142"/>
        <v>0.69481918056702641</v>
      </c>
      <c r="L489" s="5">
        <f t="shared" si="143"/>
        <v>0.63854376524772238</v>
      </c>
      <c r="M489" s="5">
        <f t="shared" si="148"/>
        <v>0.63864587407245343</v>
      </c>
      <c r="N489" s="5">
        <f t="shared" si="148"/>
        <v>0.63864574921765649</v>
      </c>
      <c r="O489" s="5">
        <f t="shared" si="148"/>
        <v>0.63864574921746942</v>
      </c>
      <c r="P489" s="5">
        <f t="shared" si="148"/>
        <v>0.63864574921746942</v>
      </c>
      <c r="Q489" s="4">
        <f t="shared" si="144"/>
        <v>1.8046886408946269E-3</v>
      </c>
      <c r="R489" s="5">
        <f t="shared" si="135"/>
        <v>8.2049796505686103</v>
      </c>
      <c r="T489" s="4">
        <f t="shared" si="149"/>
        <v>1.7900000000000043E-3</v>
      </c>
      <c r="U489" s="5">
        <f t="shared" si="136"/>
        <v>2.9525858241152658</v>
      </c>
      <c r="V489" s="5">
        <f t="shared" si="137"/>
        <v>3.1144642199837307</v>
      </c>
      <c r="W489" s="5">
        <f t="shared" si="150"/>
        <v>-0.16187839586846486</v>
      </c>
      <c r="AC489" s="4">
        <f t="shared" si="145"/>
        <v>1.7900000000000043E-3</v>
      </c>
      <c r="AD489" s="5">
        <f t="shared" si="146"/>
        <v>-2.8594324506335034E-2</v>
      </c>
      <c r="AE489" s="5">
        <f t="shared" si="138"/>
        <v>-3.0162036219986844E-2</v>
      </c>
      <c r="AF489" s="5">
        <f t="shared" si="147"/>
        <v>1.5677117136518107E-3</v>
      </c>
    </row>
    <row r="490" spans="1:32" x14ac:dyDescent="0.25">
      <c r="A490" s="4">
        <f t="shared" si="139"/>
        <v>1.7950000000000043E-3</v>
      </c>
      <c r="B490" s="5">
        <f t="shared" si="128"/>
        <v>18</v>
      </c>
      <c r="C490" s="5">
        <f t="shared" si="129"/>
        <v>5.2523938264533445</v>
      </c>
      <c r="D490" s="5">
        <f t="shared" si="130"/>
        <v>8.1813166481073907</v>
      </c>
      <c r="E490" s="5">
        <f t="shared" si="131"/>
        <v>1.1427826217967683</v>
      </c>
      <c r="F490" s="5">
        <f t="shared" si="140"/>
        <v>1.1029413704823092</v>
      </c>
      <c r="G490" s="5">
        <f t="shared" si="132"/>
        <v>0.4925458044927814</v>
      </c>
      <c r="H490" s="5">
        <f t="shared" si="133"/>
        <v>0.46418064439062523</v>
      </c>
      <c r="J490" s="5">
        <f t="shared" si="141"/>
        <v>-4.0243411759848823E-2</v>
      </c>
      <c r="K490" s="5">
        <f t="shared" si="142"/>
        <v>0.69516657093192336</v>
      </c>
      <c r="L490" s="5">
        <f t="shared" si="143"/>
        <v>0.63864574921746942</v>
      </c>
      <c r="M490" s="5">
        <f t="shared" si="148"/>
        <v>0.63876088500432104</v>
      </c>
      <c r="N490" s="5">
        <f t="shared" si="148"/>
        <v>0.63876072609198753</v>
      </c>
      <c r="O490" s="5">
        <f t="shared" si="148"/>
        <v>0.63876072609168411</v>
      </c>
      <c r="P490" s="5">
        <f t="shared" si="148"/>
        <v>0.63876072609168399</v>
      </c>
      <c r="Q490" s="4">
        <f t="shared" si="144"/>
        <v>1.8121554090187726E-3</v>
      </c>
      <c r="R490" s="5">
        <f t="shared" si="135"/>
        <v>8.1813166481073907</v>
      </c>
      <c r="T490" s="4">
        <f t="shared" si="149"/>
        <v>1.7950000000000043E-3</v>
      </c>
      <c r="U490" s="5">
        <f t="shared" si="136"/>
        <v>2.9289228216540462</v>
      </c>
      <c r="V490" s="5">
        <f t="shared" si="137"/>
        <v>3.0878095394846019</v>
      </c>
      <c r="W490" s="5">
        <f t="shared" si="150"/>
        <v>-0.15888671783055575</v>
      </c>
      <c r="AC490" s="4">
        <f t="shared" si="145"/>
        <v>1.7950000000000043E-3</v>
      </c>
      <c r="AD490" s="5">
        <f t="shared" si="146"/>
        <v>-2.8365160102156173E-2</v>
      </c>
      <c r="AE490" s="5">
        <f t="shared" si="138"/>
        <v>-2.9903898902663258E-2</v>
      </c>
      <c r="AF490" s="5">
        <f t="shared" si="147"/>
        <v>1.5387388005070855E-3</v>
      </c>
    </row>
    <row r="491" spans="1:32" x14ac:dyDescent="0.25">
      <c r="A491" s="4">
        <f t="shared" si="139"/>
        <v>1.8000000000000043E-3</v>
      </c>
      <c r="B491" s="5">
        <f t="shared" si="128"/>
        <v>18</v>
      </c>
      <c r="C491" s="5">
        <f t="shared" si="129"/>
        <v>5.2523938264533445</v>
      </c>
      <c r="D491" s="5">
        <f t="shared" si="130"/>
        <v>8.1549103656013884</v>
      </c>
      <c r="E491" s="5">
        <f t="shared" si="131"/>
        <v>1.1427826217967683</v>
      </c>
      <c r="F491" s="5">
        <f t="shared" si="140"/>
        <v>1.1033248504789979</v>
      </c>
      <c r="G491" s="5">
        <f t="shared" si="132"/>
        <v>0.4925458044927814</v>
      </c>
      <c r="H491" s="5">
        <f t="shared" si="133"/>
        <v>0.46443637609698768</v>
      </c>
      <c r="J491" s="5">
        <f t="shared" si="141"/>
        <v>-3.9856306006190965E-2</v>
      </c>
      <c r="K491" s="5">
        <f t="shared" si="142"/>
        <v>0.69555367668558121</v>
      </c>
      <c r="L491" s="5">
        <f t="shared" si="143"/>
        <v>0.63876072609168399</v>
      </c>
      <c r="M491" s="5">
        <f t="shared" ref="M491:P510" si="151">L491-($B$65*(EXP(L491/$B$64)-1)-$K491/$B$122+L491/$B$122)/($B$66*EXP(L491/$B$64)+$B$123)</f>
        <v>0.63888867085712919</v>
      </c>
      <c r="N491" s="5">
        <f t="shared" si="151"/>
        <v>0.63888847438247487</v>
      </c>
      <c r="O491" s="5">
        <f t="shared" si="151"/>
        <v>0.63888847438201013</v>
      </c>
      <c r="P491" s="5">
        <f t="shared" si="151"/>
        <v>0.63888847438201013</v>
      </c>
      <c r="Q491" s="4">
        <f t="shared" si="144"/>
        <v>1.8204878084603121E-3</v>
      </c>
      <c r="R491" s="5">
        <f t="shared" si="135"/>
        <v>8.1549103656013884</v>
      </c>
      <c r="T491" s="4">
        <f t="shared" si="149"/>
        <v>1.8000000000000043E-3</v>
      </c>
      <c r="U491" s="5">
        <f t="shared" si="136"/>
        <v>2.9025165391480439</v>
      </c>
      <c r="V491" s="5">
        <f t="shared" si="137"/>
        <v>3.0581075637657666</v>
      </c>
      <c r="W491" s="5">
        <f t="shared" si="150"/>
        <v>-0.15559102461772278</v>
      </c>
      <c r="AC491" s="4">
        <f t="shared" si="145"/>
        <v>1.8000000000000043E-3</v>
      </c>
      <c r="AD491" s="5">
        <f t="shared" si="146"/>
        <v>-2.8109428395793723E-2</v>
      </c>
      <c r="AE491" s="5">
        <f t="shared" si="138"/>
        <v>-2.961625004746422E-2</v>
      </c>
      <c r="AF491" s="5">
        <f t="shared" si="147"/>
        <v>1.5068216516704973E-3</v>
      </c>
    </row>
    <row r="492" spans="1:32" x14ac:dyDescent="0.25">
      <c r="A492" s="4">
        <f t="shared" si="139"/>
        <v>1.8050000000000043E-3</v>
      </c>
      <c r="B492" s="5">
        <f t="shared" si="128"/>
        <v>18</v>
      </c>
      <c r="C492" s="5">
        <f t="shared" si="129"/>
        <v>5.2523938264533445</v>
      </c>
      <c r="D492" s="5">
        <f t="shared" si="130"/>
        <v>8.1257748094796867</v>
      </c>
      <c r="E492" s="5">
        <f t="shared" si="131"/>
        <v>1.1427826217967683</v>
      </c>
      <c r="F492" s="5">
        <f t="shared" si="140"/>
        <v>1.1037472890905129</v>
      </c>
      <c r="G492" s="5">
        <f t="shared" si="132"/>
        <v>0.4925458044927814</v>
      </c>
      <c r="H492" s="5">
        <f t="shared" si="133"/>
        <v>0.46471853946023761</v>
      </c>
      <c r="J492" s="5">
        <f t="shared" si="141"/>
        <v>-3.9429866890415138E-2</v>
      </c>
      <c r="K492" s="5">
        <f t="shared" si="142"/>
        <v>0.69598011580135699</v>
      </c>
      <c r="L492" s="5">
        <f t="shared" si="143"/>
        <v>0.63888847438201013</v>
      </c>
      <c r="M492" s="5">
        <f t="shared" si="151"/>
        <v>0.63902898692174315</v>
      </c>
      <c r="N492" s="5">
        <f t="shared" si="151"/>
        <v>0.63902874963095435</v>
      </c>
      <c r="O492" s="5">
        <f t="shared" si="151"/>
        <v>0.63902874963027534</v>
      </c>
      <c r="P492" s="5">
        <f t="shared" si="151"/>
        <v>0.63902874963027534</v>
      </c>
      <c r="Q492" s="4">
        <f t="shared" si="144"/>
        <v>1.829681419545183E-3</v>
      </c>
      <c r="R492" s="5">
        <f t="shared" si="135"/>
        <v>8.1257748094796867</v>
      </c>
      <c r="T492" s="4">
        <f t="shared" si="149"/>
        <v>1.8050000000000043E-3</v>
      </c>
      <c r="U492" s="5">
        <f t="shared" si="136"/>
        <v>2.8733809830263422</v>
      </c>
      <c r="V492" s="5">
        <f t="shared" si="137"/>
        <v>3.0253876050912956</v>
      </c>
      <c r="W492" s="5">
        <f t="shared" si="150"/>
        <v>-0.15200662206495341</v>
      </c>
      <c r="AC492" s="4">
        <f t="shared" si="145"/>
        <v>1.8050000000000043E-3</v>
      </c>
      <c r="AD492" s="5">
        <f t="shared" si="146"/>
        <v>-2.7827265032543791E-2</v>
      </c>
      <c r="AE492" s="5">
        <f t="shared" si="138"/>
        <v>-2.9299373529081543E-2</v>
      </c>
      <c r="AF492" s="5">
        <f t="shared" si="147"/>
        <v>1.4721084965377516E-3</v>
      </c>
    </row>
    <row r="493" spans="1:32" x14ac:dyDescent="0.25">
      <c r="A493" s="4">
        <f t="shared" si="139"/>
        <v>1.8100000000000043E-3</v>
      </c>
      <c r="B493" s="5">
        <f t="shared" si="128"/>
        <v>18</v>
      </c>
      <c r="C493" s="5">
        <f t="shared" si="129"/>
        <v>5.2523938264533445</v>
      </c>
      <c r="D493" s="5">
        <f t="shared" si="130"/>
        <v>8.093925698898639</v>
      </c>
      <c r="E493" s="5">
        <f t="shared" si="131"/>
        <v>1.1427826217967683</v>
      </c>
      <c r="F493" s="5">
        <f t="shared" si="140"/>
        <v>1.1042082676312766</v>
      </c>
      <c r="G493" s="5">
        <f t="shared" si="132"/>
        <v>0.4925458044927814</v>
      </c>
      <c r="H493" s="5">
        <f t="shared" si="133"/>
        <v>0.46502698224816758</v>
      </c>
      <c r="J493" s="5">
        <f t="shared" si="141"/>
        <v>-3.8964515256443989E-2</v>
      </c>
      <c r="K493" s="5">
        <f t="shared" si="142"/>
        <v>0.6964454674353282</v>
      </c>
      <c r="L493" s="5">
        <f t="shared" si="143"/>
        <v>0.63902874963027534</v>
      </c>
      <c r="M493" s="5">
        <f t="shared" si="151"/>
        <v>0.63918156647399182</v>
      </c>
      <c r="N493" s="5">
        <f t="shared" si="151"/>
        <v>0.63918128538406349</v>
      </c>
      <c r="O493" s="5">
        <f t="shared" si="151"/>
        <v>0.63918128538310903</v>
      </c>
      <c r="P493" s="5">
        <f t="shared" si="151"/>
        <v>0.63918128538310892</v>
      </c>
      <c r="Q493" s="4">
        <f t="shared" si="144"/>
        <v>1.839731282154913E-3</v>
      </c>
      <c r="R493" s="5">
        <f t="shared" si="135"/>
        <v>8.093925698898639</v>
      </c>
      <c r="T493" s="4">
        <f t="shared" si="149"/>
        <v>1.8100000000000043E-3</v>
      </c>
      <c r="U493" s="5">
        <f t="shared" si="136"/>
        <v>2.8415318724452945</v>
      </c>
      <c r="V493" s="5">
        <f t="shared" si="137"/>
        <v>2.9896819541100714</v>
      </c>
      <c r="W493" s="5">
        <f t="shared" si="150"/>
        <v>-0.14815008166477694</v>
      </c>
      <c r="AC493" s="4">
        <f t="shared" si="145"/>
        <v>1.8100000000000043E-3</v>
      </c>
      <c r="AD493" s="5">
        <f t="shared" si="146"/>
        <v>-2.7518822244613828E-2</v>
      </c>
      <c r="AE493" s="5">
        <f t="shared" si="138"/>
        <v>-2.8953582066381892E-2</v>
      </c>
      <c r="AF493" s="5">
        <f t="shared" si="147"/>
        <v>1.434759821768064E-3</v>
      </c>
    </row>
    <row r="494" spans="1:32" x14ac:dyDescent="0.25">
      <c r="A494" s="4">
        <f t="shared" si="139"/>
        <v>1.8150000000000043E-3</v>
      </c>
      <c r="B494" s="5">
        <f t="shared" si="128"/>
        <v>18</v>
      </c>
      <c r="C494" s="5">
        <f t="shared" si="129"/>
        <v>5.2523938264533445</v>
      </c>
      <c r="D494" s="5">
        <f t="shared" si="130"/>
        <v>8.0593805303205173</v>
      </c>
      <c r="E494" s="5">
        <f t="shared" si="131"/>
        <v>1.1427826217967683</v>
      </c>
      <c r="F494" s="5">
        <f t="shared" si="140"/>
        <v>1.1047073292577887</v>
      </c>
      <c r="G494" s="5">
        <f t="shared" si="132"/>
        <v>0.4925458044927814</v>
      </c>
      <c r="H494" s="5">
        <f t="shared" si="133"/>
        <v>0.46536153501624666</v>
      </c>
      <c r="J494" s="5">
        <f t="shared" si="141"/>
        <v>-3.8460710350157662E-2</v>
      </c>
      <c r="K494" s="5">
        <f t="shared" si="142"/>
        <v>0.69694927234161452</v>
      </c>
      <c r="L494" s="5">
        <f t="shared" si="143"/>
        <v>0.63918128538310892</v>
      </c>
      <c r="M494" s="5">
        <f t="shared" si="151"/>
        <v>0.63934612182662365</v>
      </c>
      <c r="N494" s="5">
        <f t="shared" si="151"/>
        <v>0.63934579424284088</v>
      </c>
      <c r="O494" s="5">
        <f t="shared" si="151"/>
        <v>0.63934579424154192</v>
      </c>
      <c r="P494" s="5">
        <f t="shared" si="151"/>
        <v>0.63934579424154203</v>
      </c>
      <c r="Q494" s="4">
        <f t="shared" si="144"/>
        <v>1.8506318753490813E-3</v>
      </c>
      <c r="R494" s="5">
        <f t="shared" si="135"/>
        <v>8.0593805303205173</v>
      </c>
      <c r="T494" s="4">
        <f t="shared" si="149"/>
        <v>1.8150000000000043E-3</v>
      </c>
      <c r="U494" s="5">
        <f t="shared" si="136"/>
        <v>2.8069867038671727</v>
      </c>
      <c r="V494" s="5">
        <f t="shared" si="137"/>
        <v>2.951025847988817</v>
      </c>
      <c r="W494" s="5">
        <f t="shared" si="150"/>
        <v>-0.1440391441216442</v>
      </c>
      <c r="AC494" s="4">
        <f t="shared" si="145"/>
        <v>1.8150000000000043E-3</v>
      </c>
      <c r="AD494" s="5">
        <f t="shared" si="146"/>
        <v>-2.7184269476534739E-2</v>
      </c>
      <c r="AE494" s="5">
        <f t="shared" si="138"/>
        <v>-2.8579216913791047E-2</v>
      </c>
      <c r="AF494" s="5">
        <f t="shared" si="147"/>
        <v>1.3949474372563081E-3</v>
      </c>
    </row>
    <row r="495" spans="1:32" x14ac:dyDescent="0.25">
      <c r="A495" s="4">
        <f t="shared" si="139"/>
        <v>1.8200000000000043E-3</v>
      </c>
      <c r="B495" s="5">
        <f t="shared" si="128"/>
        <v>18</v>
      </c>
      <c r="C495" s="5">
        <f t="shared" si="129"/>
        <v>5.2523938264533445</v>
      </c>
      <c r="D495" s="5">
        <f t="shared" si="130"/>
        <v>8.0221586451025004</v>
      </c>
      <c r="E495" s="5">
        <f t="shared" si="131"/>
        <v>1.1427826217967683</v>
      </c>
      <c r="F495" s="5">
        <f t="shared" si="140"/>
        <v>1.1052439794311266</v>
      </c>
      <c r="G495" s="5">
        <f t="shared" si="132"/>
        <v>0.4925458044927814</v>
      </c>
      <c r="H495" s="5">
        <f t="shared" si="133"/>
        <v>0.46572201045305484</v>
      </c>
      <c r="J495" s="5">
        <f t="shared" si="141"/>
        <v>-3.7918949366173571E-2</v>
      </c>
      <c r="K495" s="5">
        <f t="shared" si="142"/>
        <v>0.69749103332559859</v>
      </c>
      <c r="L495" s="5">
        <f t="shared" si="143"/>
        <v>0.63934579424154203</v>
      </c>
      <c r="M495" s="5">
        <f t="shared" si="151"/>
        <v>0.63952234544885389</v>
      </c>
      <c r="N495" s="5">
        <f t="shared" si="151"/>
        <v>0.63952196897979086</v>
      </c>
      <c r="O495" s="5">
        <f t="shared" si="151"/>
        <v>0.6395219689780719</v>
      </c>
      <c r="P495" s="5">
        <f t="shared" si="151"/>
        <v>0.63952196897807179</v>
      </c>
      <c r="Q495" s="4">
        <f t="shared" si="144"/>
        <v>1.8623770960378763E-3</v>
      </c>
      <c r="R495" s="5">
        <f t="shared" si="135"/>
        <v>8.0221586451025004</v>
      </c>
      <c r="T495" s="4">
        <f t="shared" si="149"/>
        <v>1.8200000000000043E-3</v>
      </c>
      <c r="U495" s="5">
        <f t="shared" si="136"/>
        <v>2.7697648186491559</v>
      </c>
      <c r="V495" s="5">
        <f t="shared" si="137"/>
        <v>2.909457435637266</v>
      </c>
      <c r="W495" s="5">
        <f t="shared" si="150"/>
        <v>-0.13969261698811009</v>
      </c>
      <c r="AC495" s="4">
        <f t="shared" si="145"/>
        <v>1.8200000000000043E-3</v>
      </c>
      <c r="AD495" s="5">
        <f t="shared" si="146"/>
        <v>-2.6823794039726567E-2</v>
      </c>
      <c r="AE495" s="5">
        <f t="shared" si="138"/>
        <v>-2.8176647524516967E-2</v>
      </c>
      <c r="AF495" s="5">
        <f t="shared" si="147"/>
        <v>1.3528534847903999E-3</v>
      </c>
    </row>
    <row r="496" spans="1:32" x14ac:dyDescent="0.25">
      <c r="A496" s="4">
        <f t="shared" si="139"/>
        <v>1.8250000000000044E-3</v>
      </c>
      <c r="B496" s="5">
        <f t="shared" si="128"/>
        <v>18</v>
      </c>
      <c r="C496" s="5">
        <f t="shared" si="129"/>
        <v>5.2523938264533445</v>
      </c>
      <c r="D496" s="5">
        <f t="shared" si="130"/>
        <v>7.9822812993377514</v>
      </c>
      <c r="E496" s="5">
        <f t="shared" si="131"/>
        <v>1.1427826217967683</v>
      </c>
      <c r="F496" s="5">
        <f t="shared" si="140"/>
        <v>1.10581768641721</v>
      </c>
      <c r="G496" s="5">
        <f t="shared" si="132"/>
        <v>0.4925458044927814</v>
      </c>
      <c r="H496" s="5">
        <f t="shared" si="133"/>
        <v>0.46610820270390674</v>
      </c>
      <c r="J496" s="5">
        <f t="shared" si="141"/>
        <v>-3.7339766957175294E-2</v>
      </c>
      <c r="K496" s="5">
        <f t="shared" si="142"/>
        <v>0.69807021573459682</v>
      </c>
      <c r="L496" s="5">
        <f t="shared" si="143"/>
        <v>0.63952196897807179</v>
      </c>
      <c r="M496" s="5">
        <f t="shared" si="151"/>
        <v>0.63970991114558451</v>
      </c>
      <c r="N496" s="5">
        <f t="shared" si="151"/>
        <v>0.63970948371552394</v>
      </c>
      <c r="O496" s="5">
        <f t="shared" si="151"/>
        <v>0.63970948371330327</v>
      </c>
      <c r="P496" s="5">
        <f t="shared" si="151"/>
        <v>0.63970948371330327</v>
      </c>
      <c r="Q496" s="4">
        <f t="shared" si="144"/>
        <v>1.8749602369440123E-3</v>
      </c>
      <c r="R496" s="5">
        <f t="shared" si="135"/>
        <v>7.9822812993377514</v>
      </c>
      <c r="T496" s="4">
        <f t="shared" si="149"/>
        <v>1.8250000000000044E-3</v>
      </c>
      <c r="U496" s="5">
        <f t="shared" si="136"/>
        <v>2.7298874728844069</v>
      </c>
      <c r="V496" s="5">
        <f t="shared" si="137"/>
        <v>2.8650177400597938</v>
      </c>
      <c r="W496" s="5">
        <f t="shared" si="150"/>
        <v>-0.1351302671753869</v>
      </c>
      <c r="AC496" s="4">
        <f t="shared" si="145"/>
        <v>1.8250000000000044E-3</v>
      </c>
      <c r="AD496" s="5">
        <f t="shared" si="146"/>
        <v>-2.6437601788874665E-2</v>
      </c>
      <c r="AE496" s="5">
        <f t="shared" si="138"/>
        <v>-2.7746271185944069E-2</v>
      </c>
      <c r="AF496" s="5">
        <f t="shared" si="147"/>
        <v>1.3086693970694036E-3</v>
      </c>
    </row>
    <row r="497" spans="1:32" x14ac:dyDescent="0.25">
      <c r="A497" s="4">
        <f t="shared" si="139"/>
        <v>1.8300000000000044E-3</v>
      </c>
      <c r="B497" s="5">
        <f t="shared" si="128"/>
        <v>18</v>
      </c>
      <c r="C497" s="5">
        <f t="shared" si="129"/>
        <v>5.2523938264533445</v>
      </c>
      <c r="D497" s="5">
        <f t="shared" si="130"/>
        <v>7.9397717351664951</v>
      </c>
      <c r="E497" s="5">
        <f t="shared" si="131"/>
        <v>1.1427826217967683</v>
      </c>
      <c r="F497" s="5">
        <f t="shared" si="140"/>
        <v>1.1064278818242257</v>
      </c>
      <c r="G497" s="5">
        <f t="shared" si="132"/>
        <v>0.4925458044927814</v>
      </c>
      <c r="H497" s="5">
        <f t="shared" si="133"/>
        <v>0.46651988668023964</v>
      </c>
      <c r="J497" s="5">
        <f t="shared" si="141"/>
        <v>-3.6723734706274956E-2</v>
      </c>
      <c r="K497" s="5">
        <f t="shared" si="142"/>
        <v>0.69868624798549717</v>
      </c>
      <c r="L497" s="5">
        <f t="shared" si="143"/>
        <v>0.63970948371330327</v>
      </c>
      <c r="M497" s="5">
        <f t="shared" si="151"/>
        <v>0.63990847528809003</v>
      </c>
      <c r="N497" s="5">
        <f t="shared" si="151"/>
        <v>0.63990799514679486</v>
      </c>
      <c r="O497" s="5">
        <f t="shared" si="151"/>
        <v>0.63990799514398622</v>
      </c>
      <c r="P497" s="5">
        <f t="shared" si="151"/>
        <v>0.63990799514398611</v>
      </c>
      <c r="Q497" s="4">
        <f t="shared" si="144"/>
        <v>1.8883739641008036E-3</v>
      </c>
      <c r="R497" s="5">
        <f t="shared" si="135"/>
        <v>7.9397717351664951</v>
      </c>
      <c r="T497" s="4">
        <f t="shared" si="149"/>
        <v>1.8300000000000044E-3</v>
      </c>
      <c r="U497" s="5">
        <f t="shared" si="136"/>
        <v>2.6873779087131506</v>
      </c>
      <c r="V497" s="5">
        <f t="shared" si="137"/>
        <v>2.8177506178706637</v>
      </c>
      <c r="W497" s="5">
        <f t="shared" si="150"/>
        <v>-0.13037270915751309</v>
      </c>
      <c r="AC497" s="4">
        <f t="shared" si="145"/>
        <v>1.8300000000000044E-3</v>
      </c>
      <c r="AD497" s="5">
        <f t="shared" si="146"/>
        <v>-2.6025917812541766E-2</v>
      </c>
      <c r="AE497" s="5">
        <f t="shared" si="138"/>
        <v>-2.7288512627558534E-2</v>
      </c>
      <c r="AF497" s="5">
        <f t="shared" si="147"/>
        <v>1.2625948150167682E-3</v>
      </c>
    </row>
    <row r="498" spans="1:32" x14ac:dyDescent="0.25">
      <c r="A498" s="4">
        <f t="shared" si="139"/>
        <v>1.8350000000000044E-3</v>
      </c>
      <c r="B498" s="5">
        <f t="shared" si="128"/>
        <v>18</v>
      </c>
      <c r="C498" s="5">
        <f t="shared" si="129"/>
        <v>5.2523938264533445</v>
      </c>
      <c r="D498" s="5">
        <f t="shared" si="130"/>
        <v>7.8946552527554008</v>
      </c>
      <c r="E498" s="5">
        <f t="shared" si="131"/>
        <v>1.1427826217967683</v>
      </c>
      <c r="F498" s="5">
        <f t="shared" si="140"/>
        <v>1.1070739611765963</v>
      </c>
      <c r="G498" s="5">
        <f t="shared" si="132"/>
        <v>0.4925458044927814</v>
      </c>
      <c r="H498" s="5">
        <f t="shared" si="133"/>
        <v>0.46695681736252848</v>
      </c>
      <c r="J498" s="5">
        <f t="shared" si="141"/>
        <v>-3.6071460562929779E-2</v>
      </c>
      <c r="K498" s="5">
        <f t="shared" si="142"/>
        <v>0.6993385221288424</v>
      </c>
      <c r="L498" s="5">
        <f t="shared" si="143"/>
        <v>0.63990799514398611</v>
      </c>
      <c r="M498" s="5">
        <f t="shared" si="151"/>
        <v>0.64011767808775599</v>
      </c>
      <c r="N498" s="5">
        <f t="shared" si="151"/>
        <v>0.64011714381755391</v>
      </c>
      <c r="O498" s="5">
        <f t="shared" si="151"/>
        <v>0.64011714381406781</v>
      </c>
      <c r="P498" s="5">
        <f t="shared" si="151"/>
        <v>0.64011714381406781</v>
      </c>
      <c r="Q498" s="4">
        <f t="shared" si="144"/>
        <v>1.9026102941393454E-3</v>
      </c>
      <c r="R498" s="5">
        <f t="shared" si="135"/>
        <v>7.8946552527554008</v>
      </c>
      <c r="T498" s="4">
        <f t="shared" si="149"/>
        <v>1.8350000000000044E-3</v>
      </c>
      <c r="U498" s="5">
        <f t="shared" si="136"/>
        <v>2.6422614263020563</v>
      </c>
      <c r="V498" s="5">
        <f t="shared" si="137"/>
        <v>2.7677027160128529</v>
      </c>
      <c r="W498" s="5">
        <f t="shared" si="150"/>
        <v>-0.1254412897107966</v>
      </c>
      <c r="AC498" s="4">
        <f t="shared" si="145"/>
        <v>1.8350000000000044E-3</v>
      </c>
      <c r="AD498" s="5">
        <f t="shared" si="146"/>
        <v>-2.5588987130252927E-2</v>
      </c>
      <c r="AE498" s="5">
        <f t="shared" si="138"/>
        <v>-2.680382360179168E-2</v>
      </c>
      <c r="AF498" s="5">
        <f t="shared" si="147"/>
        <v>1.2148364715387529E-3</v>
      </c>
    </row>
    <row r="499" spans="1:32" x14ac:dyDescent="0.25">
      <c r="A499" s="4">
        <f t="shared" si="139"/>
        <v>1.8400000000000044E-3</v>
      </c>
      <c r="B499" s="5">
        <f t="shared" si="128"/>
        <v>18</v>
      </c>
      <c r="C499" s="5">
        <f t="shared" si="129"/>
        <v>5.2523938264533445</v>
      </c>
      <c r="D499" s="5">
        <f t="shared" si="130"/>
        <v>7.8469592821366625</v>
      </c>
      <c r="E499" s="5">
        <f t="shared" si="131"/>
        <v>1.1427826217967683</v>
      </c>
      <c r="F499" s="5">
        <f t="shared" si="140"/>
        <v>1.1077552845248169</v>
      </c>
      <c r="G499" s="5">
        <f t="shared" si="132"/>
        <v>0.4925458044927814</v>
      </c>
      <c r="H499" s="5">
        <f t="shared" si="133"/>
        <v>0.46741872910456078</v>
      </c>
      <c r="J499" s="5">
        <f t="shared" si="141"/>
        <v>-3.5383588242969201E-2</v>
      </c>
      <c r="K499" s="5">
        <f t="shared" si="142"/>
        <v>0.70002639444880299</v>
      </c>
      <c r="L499" s="5">
        <f t="shared" si="143"/>
        <v>0.64011714381406781</v>
      </c>
      <c r="M499" s="5">
        <f t="shared" si="151"/>
        <v>0.64033714490433802</v>
      </c>
      <c r="N499" s="5">
        <f t="shared" si="151"/>
        <v>0.64033655542451051</v>
      </c>
      <c r="O499" s="5">
        <f t="shared" si="151"/>
        <v>0.64033655542025614</v>
      </c>
      <c r="P499" s="5">
        <f t="shared" si="151"/>
        <v>0.64033655542025603</v>
      </c>
      <c r="Q499" s="4">
        <f t="shared" si="144"/>
        <v>1.917660571619976E-3</v>
      </c>
      <c r="R499" s="5">
        <f t="shared" si="135"/>
        <v>7.8469592821366625</v>
      </c>
      <c r="T499" s="4">
        <f t="shared" si="149"/>
        <v>1.8400000000000044E-3</v>
      </c>
      <c r="U499" s="5">
        <f t="shared" si="136"/>
        <v>2.594565455683318</v>
      </c>
      <c r="V499" s="5">
        <f t="shared" si="137"/>
        <v>2.7149234257231361</v>
      </c>
      <c r="W499" s="5">
        <f t="shared" si="150"/>
        <v>-0.12035797003981807</v>
      </c>
      <c r="AC499" s="4">
        <f t="shared" si="145"/>
        <v>1.8400000000000044E-3</v>
      </c>
      <c r="AD499" s="5">
        <f t="shared" si="146"/>
        <v>-2.5127075388220621E-2</v>
      </c>
      <c r="AE499" s="5">
        <f t="shared" si="138"/>
        <v>-2.6292682438194697E-2</v>
      </c>
      <c r="AF499" s="5">
        <f t="shared" si="147"/>
        <v>1.165607049974076E-3</v>
      </c>
    </row>
    <row r="500" spans="1:32" x14ac:dyDescent="0.25">
      <c r="A500" s="4">
        <f t="shared" si="139"/>
        <v>1.8450000000000044E-3</v>
      </c>
      <c r="B500" s="5">
        <f t="shared" si="128"/>
        <v>18</v>
      </c>
      <c r="C500" s="5">
        <f t="shared" si="129"/>
        <v>5.2523938264533445</v>
      </c>
      <c r="D500" s="5">
        <f t="shared" si="130"/>
        <v>7.7967134540975982</v>
      </c>
      <c r="E500" s="5">
        <f t="shared" si="131"/>
        <v>1.1427826217967683</v>
      </c>
      <c r="F500" s="5">
        <f t="shared" si="140"/>
        <v>1.1084711770904585</v>
      </c>
      <c r="G500" s="5">
        <f t="shared" si="132"/>
        <v>0.4925458044927814</v>
      </c>
      <c r="H500" s="5">
        <f t="shared" si="133"/>
        <v>0.46790533494690539</v>
      </c>
      <c r="J500" s="5">
        <f t="shared" si="141"/>
        <v>-3.4660796593325188E-2</v>
      </c>
      <c r="K500" s="5">
        <f t="shared" si="142"/>
        <v>0.70074918609844694</v>
      </c>
      <c r="L500" s="5">
        <f t="shared" si="143"/>
        <v>0.64033655542025603</v>
      </c>
      <c r="M500" s="5">
        <f t="shared" si="151"/>
        <v>0.6405664875801701</v>
      </c>
      <c r="N500" s="5">
        <f t="shared" si="151"/>
        <v>0.64056584214866685</v>
      </c>
      <c r="O500" s="5">
        <f t="shared" si="151"/>
        <v>0.64056584214355305</v>
      </c>
      <c r="P500" s="5">
        <f t="shared" si="151"/>
        <v>0.64056584214355305</v>
      </c>
      <c r="Q500" s="4">
        <f t="shared" si="144"/>
        <v>1.9335154466633378E-3</v>
      </c>
      <c r="R500" s="5">
        <f t="shared" si="135"/>
        <v>7.7967134540975982</v>
      </c>
      <c r="T500" s="4">
        <f t="shared" si="149"/>
        <v>1.8450000000000044E-3</v>
      </c>
      <c r="U500" s="5">
        <f t="shared" si="136"/>
        <v>2.5443196276442537</v>
      </c>
      <c r="V500" s="5">
        <f t="shared" si="137"/>
        <v>2.6594648337889071</v>
      </c>
      <c r="W500" s="5">
        <f t="shared" si="150"/>
        <v>-0.1151452061446534</v>
      </c>
      <c r="AC500" s="4">
        <f t="shared" si="145"/>
        <v>1.8450000000000044E-3</v>
      </c>
      <c r="AD500" s="5">
        <f t="shared" si="146"/>
        <v>-2.4640469545876009E-2</v>
      </c>
      <c r="AE500" s="5">
        <f t="shared" si="138"/>
        <v>-2.5755593571385238E-2</v>
      </c>
      <c r="AF500" s="5">
        <f t="shared" si="147"/>
        <v>1.1151240255092287E-3</v>
      </c>
    </row>
    <row r="501" spans="1:32" x14ac:dyDescent="0.25">
      <c r="A501" s="4">
        <f t="shared" si="139"/>
        <v>1.8500000000000044E-3</v>
      </c>
      <c r="B501" s="5">
        <f t="shared" si="128"/>
        <v>18</v>
      </c>
      <c r="C501" s="5">
        <f t="shared" si="129"/>
        <v>5.2523938264533445</v>
      </c>
      <c r="D501" s="5">
        <f t="shared" si="130"/>
        <v>7.7439496693200498</v>
      </c>
      <c r="E501" s="5">
        <f t="shared" si="131"/>
        <v>1.1427826217967683</v>
      </c>
      <c r="F501" s="5">
        <f t="shared" si="140"/>
        <v>1.1092209299456008</v>
      </c>
      <c r="G501" s="5">
        <f t="shared" si="132"/>
        <v>0.4925458044927814</v>
      </c>
      <c r="H501" s="5">
        <f t="shared" si="133"/>
        <v>0.46841632594733257</v>
      </c>
      <c r="J501" s="5">
        <f t="shared" si="141"/>
        <v>-3.3903798922092249E-2</v>
      </c>
      <c r="K501" s="5">
        <f t="shared" si="142"/>
        <v>0.70150618376967988</v>
      </c>
      <c r="L501" s="5">
        <f t="shared" si="143"/>
        <v>0.64056584214355305</v>
      </c>
      <c r="M501" s="5">
        <f t="shared" si="151"/>
        <v>0.64080530579180528</v>
      </c>
      <c r="N501" s="5">
        <f t="shared" si="151"/>
        <v>0.64080460400433048</v>
      </c>
      <c r="O501" s="5">
        <f t="shared" si="151"/>
        <v>0.64080460399826833</v>
      </c>
      <c r="P501" s="5">
        <f t="shared" si="151"/>
        <v>0.64080460399826833</v>
      </c>
      <c r="Q501" s="4">
        <f t="shared" si="144"/>
        <v>1.9501648531337114E-3</v>
      </c>
      <c r="R501" s="5">
        <f t="shared" si="135"/>
        <v>7.7439496693200498</v>
      </c>
      <c r="T501" s="4">
        <f t="shared" si="149"/>
        <v>1.8500000000000044E-3</v>
      </c>
      <c r="U501" s="5">
        <f t="shared" si="136"/>
        <v>2.4915558428667053</v>
      </c>
      <c r="V501" s="5">
        <f t="shared" si="137"/>
        <v>2.6013816711448094</v>
      </c>
      <c r="W501" s="5">
        <f t="shared" si="150"/>
        <v>-0.10982582827810417</v>
      </c>
      <c r="AC501" s="4">
        <f t="shared" si="145"/>
        <v>1.8500000000000044E-3</v>
      </c>
      <c r="AD501" s="5">
        <f t="shared" si="146"/>
        <v>-2.4129478545448835E-2</v>
      </c>
      <c r="AE501" s="5">
        <f t="shared" si="138"/>
        <v>-2.5193087043231317E-2</v>
      </c>
      <c r="AF501" s="5">
        <f t="shared" si="147"/>
        <v>1.0636084977824825E-3</v>
      </c>
    </row>
    <row r="502" spans="1:32" x14ac:dyDescent="0.25">
      <c r="A502" s="4">
        <f t="shared" si="139"/>
        <v>1.8550000000000044E-3</v>
      </c>
      <c r="B502" s="5">
        <f t="shared" si="128"/>
        <v>18</v>
      </c>
      <c r="C502" s="5">
        <f t="shared" si="129"/>
        <v>5.2523938264533445</v>
      </c>
      <c r="D502" s="5">
        <f t="shared" si="130"/>
        <v>7.6887021649850027</v>
      </c>
      <c r="E502" s="5">
        <f t="shared" si="131"/>
        <v>1.1427826217967683</v>
      </c>
      <c r="F502" s="5">
        <f t="shared" si="140"/>
        <v>1.110003800725927</v>
      </c>
      <c r="G502" s="5">
        <f t="shared" si="132"/>
        <v>0.4925458044927814</v>
      </c>
      <c r="H502" s="5">
        <f t="shared" si="133"/>
        <v>0.46895137053578068</v>
      </c>
      <c r="J502" s="5">
        <f t="shared" si="141"/>
        <v>-3.3113342294578456E-2</v>
      </c>
      <c r="K502" s="5">
        <f t="shared" si="142"/>
        <v>0.70229664039719375</v>
      </c>
      <c r="L502" s="5">
        <f t="shared" si="143"/>
        <v>0.64080460399826833</v>
      </c>
      <c r="M502" s="5">
        <f t="shared" si="151"/>
        <v>0.64105318841069392</v>
      </c>
      <c r="N502" s="5">
        <f t="shared" si="151"/>
        <v>0.64105243019724234</v>
      </c>
      <c r="O502" s="5">
        <f t="shared" si="151"/>
        <v>0.64105243019014635</v>
      </c>
      <c r="P502" s="5">
        <f t="shared" si="151"/>
        <v>0.64105243019014635</v>
      </c>
      <c r="Q502" s="4">
        <f t="shared" si="144"/>
        <v>1.967597987622186E-3</v>
      </c>
      <c r="R502" s="5">
        <f t="shared" si="135"/>
        <v>7.6887021649850027</v>
      </c>
      <c r="T502" s="4">
        <f t="shared" si="149"/>
        <v>1.8550000000000044E-3</v>
      </c>
      <c r="U502" s="5">
        <f t="shared" si="136"/>
        <v>2.4363083385316582</v>
      </c>
      <c r="V502" s="5">
        <f t="shared" si="137"/>
        <v>2.5407312588599074</v>
      </c>
      <c r="W502" s="5">
        <f t="shared" si="150"/>
        <v>-0.10442292032824918</v>
      </c>
      <c r="AC502" s="4">
        <f t="shared" si="145"/>
        <v>1.8550000000000044E-3</v>
      </c>
      <c r="AD502" s="5">
        <f t="shared" si="146"/>
        <v>-2.3594433957000727E-2</v>
      </c>
      <c r="AE502" s="5">
        <f t="shared" si="138"/>
        <v>-2.4605717979763984E-2</v>
      </c>
      <c r="AF502" s="5">
        <f t="shared" si="147"/>
        <v>1.0112840227632577E-3</v>
      </c>
    </row>
    <row r="503" spans="1:32" x14ac:dyDescent="0.25">
      <c r="A503" s="4">
        <f t="shared" si="139"/>
        <v>1.8600000000000044E-3</v>
      </c>
      <c r="B503" s="5">
        <f t="shared" si="128"/>
        <v>18</v>
      </c>
      <c r="C503" s="5">
        <f t="shared" si="129"/>
        <v>5.2523938264533445</v>
      </c>
      <c r="D503" s="5">
        <f t="shared" si="130"/>
        <v>7.6310075780828655</v>
      </c>
      <c r="E503" s="5">
        <f t="shared" si="131"/>
        <v>1.1427826217967683</v>
      </c>
      <c r="F503" s="5">
        <f t="shared" si="140"/>
        <v>1.110819014376679</v>
      </c>
      <c r="G503" s="5">
        <f t="shared" si="132"/>
        <v>0.4925458044927814</v>
      </c>
      <c r="H503" s="5">
        <f t="shared" si="133"/>
        <v>0.4695101139012281</v>
      </c>
      <c r="J503" s="5">
        <f t="shared" si="141"/>
        <v>-3.229020679604213E-2</v>
      </c>
      <c r="K503" s="5">
        <f t="shared" si="142"/>
        <v>0.70311977589573005</v>
      </c>
      <c r="L503" s="5">
        <f t="shared" si="143"/>
        <v>0.64105243019014635</v>
      </c>
      <c r="M503" s="5">
        <f t="shared" si="151"/>
        <v>0.64130971486471666</v>
      </c>
      <c r="N503" s="5">
        <f t="shared" si="151"/>
        <v>0.64130890048366063</v>
      </c>
      <c r="O503" s="5">
        <f t="shared" si="151"/>
        <v>0.64130890047545086</v>
      </c>
      <c r="P503" s="5">
        <f t="shared" si="151"/>
        <v>0.64130890047545086</v>
      </c>
      <c r="Q503" s="4">
        <f t="shared" si="144"/>
        <v>1.9858032894693482E-3</v>
      </c>
      <c r="R503" s="5">
        <f t="shared" si="135"/>
        <v>7.6310075780828655</v>
      </c>
      <c r="T503" s="4">
        <f t="shared" si="149"/>
        <v>1.8600000000000044E-3</v>
      </c>
      <c r="U503" s="5">
        <f t="shared" si="136"/>
        <v>2.3786137516295209</v>
      </c>
      <c r="V503" s="5">
        <f t="shared" si="137"/>
        <v>2.4775734515687091</v>
      </c>
      <c r="W503" s="5">
        <f t="shared" si="150"/>
        <v>-9.8959699939188184E-2</v>
      </c>
      <c r="AC503" s="4">
        <f t="shared" si="145"/>
        <v>1.8600000000000044E-3</v>
      </c>
      <c r="AD503" s="5">
        <f t="shared" si="146"/>
        <v>-2.3035690591553304E-2</v>
      </c>
      <c r="AE503" s="5">
        <f t="shared" si="138"/>
        <v>-2.3994066043334924E-2</v>
      </c>
      <c r="AF503" s="5">
        <f t="shared" si="147"/>
        <v>9.5837545178161995E-4</v>
      </c>
    </row>
    <row r="504" spans="1:32" x14ac:dyDescent="0.25">
      <c r="A504" s="4">
        <f t="shared" si="139"/>
        <v>1.8650000000000045E-3</v>
      </c>
      <c r="B504" s="5">
        <f t="shared" si="128"/>
        <v>18</v>
      </c>
      <c r="C504" s="5">
        <f t="shared" si="129"/>
        <v>5.2523938264533445</v>
      </c>
      <c r="D504" s="5">
        <f t="shared" si="130"/>
        <v>7.5709050047007089</v>
      </c>
      <c r="E504" s="5">
        <f t="shared" si="131"/>
        <v>1.1427826217967683</v>
      </c>
      <c r="F504" s="5">
        <f t="shared" si="140"/>
        <v>1.1116657639306491</v>
      </c>
      <c r="G504" s="5">
        <f t="shared" si="132"/>
        <v>0.4925458044927814</v>
      </c>
      <c r="H504" s="5">
        <f t="shared" si="133"/>
        <v>0.47009217741752579</v>
      </c>
      <c r="J504" s="5">
        <f t="shared" si="141"/>
        <v>-3.143520476184207E-2</v>
      </c>
      <c r="K504" s="5">
        <f t="shared" si="142"/>
        <v>0.70397477792993013</v>
      </c>
      <c r="L504" s="5">
        <f t="shared" si="143"/>
        <v>0.64130890047545086</v>
      </c>
      <c r="M504" s="5">
        <f t="shared" si="151"/>
        <v>0.64157445649266809</v>
      </c>
      <c r="N504" s="5">
        <f t="shared" si="151"/>
        <v>0.64157358652251972</v>
      </c>
      <c r="O504" s="5">
        <f t="shared" si="151"/>
        <v>0.64157358651312324</v>
      </c>
      <c r="P504" s="5">
        <f t="shared" si="151"/>
        <v>0.64157358651312324</v>
      </c>
      <c r="Q504" s="4">
        <f t="shared" si="144"/>
        <v>2.004768422057426E-3</v>
      </c>
      <c r="R504" s="5">
        <f t="shared" si="135"/>
        <v>7.5709050047007089</v>
      </c>
      <c r="T504" s="4">
        <f t="shared" si="149"/>
        <v>1.8650000000000045E-3</v>
      </c>
      <c r="U504" s="5">
        <f t="shared" si="136"/>
        <v>2.3185111782473644</v>
      </c>
      <c r="V504" s="5">
        <f t="shared" si="137"/>
        <v>2.4119705784018839</v>
      </c>
      <c r="W504" s="5">
        <f t="shared" si="150"/>
        <v>-9.3459400154519479E-2</v>
      </c>
      <c r="AC504" s="4">
        <f t="shared" si="145"/>
        <v>1.8650000000000045E-3</v>
      </c>
      <c r="AD504" s="5">
        <f t="shared" si="146"/>
        <v>-2.2453627075255611E-2</v>
      </c>
      <c r="AE504" s="5">
        <f t="shared" si="138"/>
        <v>-2.3358734860559824E-2</v>
      </c>
      <c r="AF504" s="5">
        <f t="shared" si="147"/>
        <v>9.0510778530421276E-4</v>
      </c>
    </row>
    <row r="505" spans="1:32" x14ac:dyDescent="0.25">
      <c r="A505" s="4">
        <f t="shared" si="139"/>
        <v>1.8700000000000045E-3</v>
      </c>
      <c r="B505" s="5">
        <f t="shared" si="128"/>
        <v>18</v>
      </c>
      <c r="C505" s="5">
        <f t="shared" si="129"/>
        <v>5.2523938264533445</v>
      </c>
      <c r="D505" s="5">
        <f t="shared" si="130"/>
        <v>7.5084360545965803</v>
      </c>
      <c r="E505" s="5">
        <f t="shared" si="131"/>
        <v>1.1427826217967683</v>
      </c>
      <c r="F505" s="5">
        <f t="shared" si="140"/>
        <v>1.1125432113173503</v>
      </c>
      <c r="G505" s="5">
        <f t="shared" si="132"/>
        <v>0.4925458044927814</v>
      </c>
      <c r="H505" s="5">
        <f t="shared" si="133"/>
        <v>0.47069715811487189</v>
      </c>
      <c r="J505" s="5">
        <f t="shared" si="141"/>
        <v>-3.054917997576034E-2</v>
      </c>
      <c r="K505" s="5">
        <f t="shared" si="142"/>
        <v>0.70486080271601181</v>
      </c>
      <c r="L505" s="5">
        <f t="shared" si="143"/>
        <v>0.64157358651312324</v>
      </c>
      <c r="M505" s="5">
        <f t="shared" si="151"/>
        <v>0.64184697788412937</v>
      </c>
      <c r="N505" s="5">
        <f t="shared" si="151"/>
        <v>0.6418460532131256</v>
      </c>
      <c r="O505" s="5">
        <f t="shared" si="151"/>
        <v>0.64184605320247834</v>
      </c>
      <c r="P505" s="5">
        <f t="shared" si="151"/>
        <v>0.64184605320247845</v>
      </c>
      <c r="Q505" s="4">
        <f t="shared" si="144"/>
        <v>2.0244802555895738E-3</v>
      </c>
      <c r="R505" s="5">
        <f t="shared" si="135"/>
        <v>7.5084360545965803</v>
      </c>
      <c r="T505" s="4">
        <f t="shared" si="149"/>
        <v>1.8700000000000045E-3</v>
      </c>
      <c r="U505" s="5">
        <f t="shared" si="136"/>
        <v>2.2560422281432357</v>
      </c>
      <c r="V505" s="5">
        <f t="shared" si="137"/>
        <v>2.3439873814749128</v>
      </c>
      <c r="W505" s="5">
        <f t="shared" si="150"/>
        <v>-8.7945153331677073E-2</v>
      </c>
      <c r="AC505" s="4">
        <f t="shared" si="145"/>
        <v>1.8700000000000045E-3</v>
      </c>
      <c r="AD505" s="5">
        <f t="shared" si="146"/>
        <v>-2.1848646377909509E-2</v>
      </c>
      <c r="AE505" s="5">
        <f t="shared" si="138"/>
        <v>-2.270035142661159E-2</v>
      </c>
      <c r="AF505" s="5">
        <f t="shared" si="147"/>
        <v>8.5170504870208177E-4</v>
      </c>
    </row>
    <row r="506" spans="1:32" x14ac:dyDescent="0.25">
      <c r="A506" s="4">
        <f t="shared" si="139"/>
        <v>1.8750000000000045E-3</v>
      </c>
      <c r="B506" s="5">
        <f t="shared" si="128"/>
        <v>18</v>
      </c>
      <c r="C506" s="5">
        <f t="shared" si="129"/>
        <v>5.2523938264533445</v>
      </c>
      <c r="D506" s="5">
        <f t="shared" si="130"/>
        <v>7.4436449004155065</v>
      </c>
      <c r="E506" s="5">
        <f t="shared" si="131"/>
        <v>1.1427826217967683</v>
      </c>
      <c r="F506" s="5">
        <f t="shared" si="140"/>
        <v>1.1134504882024847</v>
      </c>
      <c r="G506" s="5">
        <f t="shared" si="132"/>
        <v>0.4925458044927814</v>
      </c>
      <c r="H506" s="5">
        <f t="shared" si="133"/>
        <v>0.47132462820317961</v>
      </c>
      <c r="J506" s="5">
        <f t="shared" si="141"/>
        <v>-2.9633006837289724E-2</v>
      </c>
      <c r="K506" s="5">
        <f t="shared" si="142"/>
        <v>0.7057769758544824</v>
      </c>
      <c r="L506" s="5">
        <f t="shared" si="143"/>
        <v>0.64184605320247845</v>
      </c>
      <c r="M506" s="5">
        <f t="shared" si="151"/>
        <v>0.64212683819758154</v>
      </c>
      <c r="N506" s="5">
        <f t="shared" si="151"/>
        <v>0.64212586001125715</v>
      </c>
      <c r="O506" s="5">
        <f t="shared" si="151"/>
        <v>0.64212585999930516</v>
      </c>
      <c r="P506" s="5">
        <f t="shared" si="151"/>
        <v>0.64212585999930516</v>
      </c>
      <c r="Q506" s="4">
        <f t="shared" si="144"/>
        <v>2.0449248515599593E-3</v>
      </c>
      <c r="R506" s="5">
        <f t="shared" si="135"/>
        <v>7.4436449004155065</v>
      </c>
      <c r="T506" s="4">
        <f t="shared" si="149"/>
        <v>1.8750000000000045E-3</v>
      </c>
      <c r="U506" s="5">
        <f t="shared" si="136"/>
        <v>2.191251073962162</v>
      </c>
      <c r="V506" s="5">
        <f t="shared" si="137"/>
        <v>2.273690951995452</v>
      </c>
      <c r="W506" s="5">
        <f t="shared" si="150"/>
        <v>-8.2439878033290004E-2</v>
      </c>
      <c r="AC506" s="4">
        <f t="shared" si="145"/>
        <v>1.8750000000000045E-3</v>
      </c>
      <c r="AD506" s="5">
        <f t="shared" si="146"/>
        <v>-2.1221176289601795E-2</v>
      </c>
      <c r="AE506" s="5">
        <f t="shared" si="138"/>
        <v>-2.2019565486451932E-2</v>
      </c>
      <c r="AF506" s="5">
        <f t="shared" si="147"/>
        <v>7.9838919685013693E-4</v>
      </c>
    </row>
    <row r="507" spans="1:32" x14ac:dyDescent="0.25">
      <c r="A507" s="4">
        <f t="shared" si="139"/>
        <v>1.8800000000000045E-3</v>
      </c>
      <c r="B507" s="5">
        <f t="shared" si="128"/>
        <v>18</v>
      </c>
      <c r="C507" s="5">
        <f t="shared" si="129"/>
        <v>5.2523938264533445</v>
      </c>
      <c r="D507" s="5">
        <f t="shared" si="130"/>
        <v>7.3765783209504345</v>
      </c>
      <c r="E507" s="5">
        <f t="shared" si="131"/>
        <v>1.1427826217967683</v>
      </c>
      <c r="F507" s="5">
        <f t="shared" si="140"/>
        <v>1.1143866968568135</v>
      </c>
      <c r="G507" s="5">
        <f t="shared" si="132"/>
        <v>0.4925458044927814</v>
      </c>
      <c r="H507" s="5">
        <f t="shared" si="133"/>
        <v>0.47197413465311616</v>
      </c>
      <c r="J507" s="5">
        <f t="shared" si="141"/>
        <v>-2.8687589498706974E-2</v>
      </c>
      <c r="K507" s="5">
        <f t="shared" si="142"/>
        <v>0.70672239319306518</v>
      </c>
      <c r="L507" s="5">
        <f t="shared" si="143"/>
        <v>0.64212585999930516</v>
      </c>
      <c r="M507" s="5">
        <f t="shared" si="151"/>
        <v>0.64241359245006802</v>
      </c>
      <c r="N507" s="5">
        <f t="shared" si="151"/>
        <v>0.64241256221699661</v>
      </c>
      <c r="O507" s="5">
        <f t="shared" si="151"/>
        <v>0.64241256220369736</v>
      </c>
      <c r="P507" s="5">
        <f t="shared" si="151"/>
        <v>0.64241256220369736</v>
      </c>
      <c r="Q507" s="4">
        <f t="shared" si="144"/>
        <v>2.0660874491029379E-3</v>
      </c>
      <c r="R507" s="5">
        <f t="shared" si="135"/>
        <v>7.3765783209504345</v>
      </c>
      <c r="T507" s="4">
        <f t="shared" si="149"/>
        <v>1.8800000000000045E-3</v>
      </c>
      <c r="U507" s="5">
        <f t="shared" si="136"/>
        <v>2.12418449449709</v>
      </c>
      <c r="V507" s="5">
        <f t="shared" si="137"/>
        <v>2.201150664052407</v>
      </c>
      <c r="W507" s="5">
        <f t="shared" si="150"/>
        <v>-7.6966169555316988E-2</v>
      </c>
      <c r="AC507" s="4">
        <f t="shared" si="145"/>
        <v>1.8800000000000045E-3</v>
      </c>
      <c r="AD507" s="5">
        <f t="shared" si="146"/>
        <v>-2.0571669839665241E-2</v>
      </c>
      <c r="AE507" s="5">
        <f t="shared" si="138"/>
        <v>-2.1317048893611502E-2</v>
      </c>
      <c r="AF507" s="5">
        <f t="shared" si="147"/>
        <v>7.4537905394626153E-4</v>
      </c>
    </row>
    <row r="508" spans="1:32" x14ac:dyDescent="0.25">
      <c r="A508" s="4">
        <f t="shared" si="139"/>
        <v>1.8850000000000045E-3</v>
      </c>
      <c r="B508" s="5">
        <f t="shared" si="128"/>
        <v>18</v>
      </c>
      <c r="C508" s="5">
        <f t="shared" si="129"/>
        <v>5.2523938264533445</v>
      </c>
      <c r="D508" s="5">
        <f t="shared" si="130"/>
        <v>7.3072857379077085</v>
      </c>
      <c r="E508" s="5">
        <f t="shared" si="131"/>
        <v>1.1427826217967683</v>
      </c>
      <c r="F508" s="5">
        <f t="shared" si="140"/>
        <v>1.1153509110534918</v>
      </c>
      <c r="G508" s="5">
        <f t="shared" si="132"/>
        <v>0.4925458044927814</v>
      </c>
      <c r="H508" s="5">
        <f t="shared" si="133"/>
        <v>0.47264519884004785</v>
      </c>
      <c r="J508" s="5">
        <f t="shared" si="141"/>
        <v>-2.7713860972783659E-2</v>
      </c>
      <c r="K508" s="5">
        <f t="shared" si="142"/>
        <v>0.70769612171898855</v>
      </c>
      <c r="L508" s="5">
        <f t="shared" si="143"/>
        <v>0.64241256220369736</v>
      </c>
      <c r="M508" s="5">
        <f t="shared" si="151"/>
        <v>0.64270679277222031</v>
      </c>
      <c r="N508" s="5">
        <f t="shared" si="151"/>
        <v>0.64270571222812023</v>
      </c>
      <c r="O508" s="5">
        <f t="shared" si="151"/>
        <v>0.64270571221344397</v>
      </c>
      <c r="P508" s="5">
        <f t="shared" si="151"/>
        <v>0.64270571221344397</v>
      </c>
      <c r="Q508" s="4">
        <f t="shared" si="144"/>
        <v>2.0879524533918528E-3</v>
      </c>
      <c r="R508" s="5">
        <f t="shared" si="135"/>
        <v>7.3072857379077085</v>
      </c>
      <c r="T508" s="4">
        <f t="shared" si="149"/>
        <v>1.8850000000000045E-3</v>
      </c>
      <c r="U508" s="5">
        <f t="shared" si="136"/>
        <v>2.054891911454364</v>
      </c>
      <c r="V508" s="5">
        <f t="shared" si="137"/>
        <v>2.126438106152083</v>
      </c>
      <c r="W508" s="5">
        <f t="shared" si="150"/>
        <v>-7.1546194697718946E-2</v>
      </c>
      <c r="AC508" s="4">
        <f t="shared" si="145"/>
        <v>1.8850000000000045E-3</v>
      </c>
      <c r="AD508" s="5">
        <f t="shared" si="146"/>
        <v>-1.990060565273355E-2</v>
      </c>
      <c r="AE508" s="5">
        <f t="shared" si="138"/>
        <v>-2.0593494947151583E-2</v>
      </c>
      <c r="AF508" s="5">
        <f t="shared" si="147"/>
        <v>6.9288929441803371E-4</v>
      </c>
    </row>
    <row r="509" spans="1:32" x14ac:dyDescent="0.25">
      <c r="A509" s="4">
        <f t="shared" si="139"/>
        <v>1.8900000000000045E-3</v>
      </c>
      <c r="B509" s="5">
        <f t="shared" si="128"/>
        <v>18</v>
      </c>
      <c r="C509" s="5">
        <f t="shared" si="129"/>
        <v>5.2523938264533445</v>
      </c>
      <c r="D509" s="5">
        <f t="shared" si="130"/>
        <v>7.2358192456926762</v>
      </c>
      <c r="E509" s="5">
        <f t="shared" si="131"/>
        <v>1.1427826217967683</v>
      </c>
      <c r="F509" s="5">
        <f t="shared" si="140"/>
        <v>1.1163421769929298</v>
      </c>
      <c r="G509" s="5">
        <f t="shared" si="132"/>
        <v>0.4925458044927814</v>
      </c>
      <c r="H509" s="5">
        <f t="shared" si="133"/>
        <v>0.47333731625558084</v>
      </c>
      <c r="J509" s="5">
        <f t="shared" si="141"/>
        <v>-2.6712782212015191E-2</v>
      </c>
      <c r="K509" s="5">
        <f t="shared" si="142"/>
        <v>0.70869720047975693</v>
      </c>
      <c r="L509" s="5">
        <f t="shared" si="143"/>
        <v>0.64270571221344397</v>
      </c>
      <c r="M509" s="5">
        <f t="shared" si="151"/>
        <v>0.64300598962301192</v>
      </c>
      <c r="N509" s="5">
        <f t="shared" si="151"/>
        <v>0.64300486075341878</v>
      </c>
      <c r="O509" s="5">
        <f t="shared" si="151"/>
        <v>0.64300486073734897</v>
      </c>
      <c r="P509" s="5">
        <f t="shared" si="151"/>
        <v>0.64300486073734897</v>
      </c>
      <c r="Q509" s="4">
        <f t="shared" si="144"/>
        <v>2.110503426240301E-3</v>
      </c>
      <c r="R509" s="5">
        <f t="shared" si="135"/>
        <v>7.2358192456926762</v>
      </c>
      <c r="T509" s="4">
        <f t="shared" si="149"/>
        <v>1.8900000000000045E-3</v>
      </c>
      <c r="U509" s="5">
        <f t="shared" si="136"/>
        <v>1.9834254192393317</v>
      </c>
      <c r="V509" s="5">
        <f t="shared" si="137"/>
        <v>2.0496270105689702</v>
      </c>
      <c r="W509" s="5">
        <f t="shared" si="150"/>
        <v>-6.6201591329638543E-2</v>
      </c>
      <c r="AC509" s="4">
        <f t="shared" si="145"/>
        <v>1.8900000000000045E-3</v>
      </c>
      <c r="AD509" s="5">
        <f t="shared" si="146"/>
        <v>-1.9208488237200561E-2</v>
      </c>
      <c r="AE509" s="5">
        <f t="shared" si="138"/>
        <v>-1.98496177074616E-2</v>
      </c>
      <c r="AF509" s="5">
        <f t="shared" si="147"/>
        <v>6.4112947026103914E-4</v>
      </c>
    </row>
    <row r="510" spans="1:32" x14ac:dyDescent="0.25">
      <c r="A510" s="4">
        <f t="shared" si="139"/>
        <v>1.8950000000000045E-3</v>
      </c>
      <c r="B510" s="5">
        <f t="shared" si="128"/>
        <v>18</v>
      </c>
      <c r="C510" s="5">
        <f t="shared" si="129"/>
        <v>5.2523938264533445</v>
      </c>
      <c r="D510" s="5">
        <f t="shared" si="130"/>
        <v>7.1622336337933055</v>
      </c>
      <c r="E510" s="5">
        <f t="shared" si="131"/>
        <v>1.1427826217967683</v>
      </c>
      <c r="F510" s="5">
        <f t="shared" si="140"/>
        <v>1.1173595142542114</v>
      </c>
      <c r="G510" s="5">
        <f t="shared" si="132"/>
        <v>0.4925458044927814</v>
      </c>
      <c r="H510" s="5">
        <f t="shared" si="133"/>
        <v>0.47404995629078739</v>
      </c>
      <c r="J510" s="5">
        <f t="shared" si="141"/>
        <v>-2.5685341160276681E-2</v>
      </c>
      <c r="K510" s="5">
        <f t="shared" si="142"/>
        <v>0.7097246415314955</v>
      </c>
      <c r="L510" s="5">
        <f t="shared" si="143"/>
        <v>0.64300486073734897</v>
      </c>
      <c r="M510" s="5">
        <f t="shared" si="151"/>
        <v>0.64331073295917118</v>
      </c>
      <c r="N510" s="5">
        <f t="shared" si="151"/>
        <v>0.64330955798088996</v>
      </c>
      <c r="O510" s="5">
        <f t="shared" si="151"/>
        <v>0.64330955796342393</v>
      </c>
      <c r="P510" s="5">
        <f t="shared" si="151"/>
        <v>0.64330955796342404</v>
      </c>
      <c r="Q510" s="4">
        <f t="shared" si="144"/>
        <v>2.1337230790390723E-3</v>
      </c>
      <c r="R510" s="5">
        <f t="shared" si="135"/>
        <v>7.1622336337933055</v>
      </c>
      <c r="T510" s="4">
        <f t="shared" si="149"/>
        <v>1.8950000000000045E-3</v>
      </c>
      <c r="U510" s="5">
        <f t="shared" si="136"/>
        <v>1.9098398073399609</v>
      </c>
      <c r="V510" s="5">
        <f t="shared" si="137"/>
        <v>1.9707931805808894</v>
      </c>
      <c r="W510" s="5">
        <f t="shared" si="150"/>
        <v>-6.0953373240928421E-2</v>
      </c>
      <c r="AC510" s="4">
        <f t="shared" si="145"/>
        <v>1.8950000000000045E-3</v>
      </c>
      <c r="AD510" s="5">
        <f t="shared" si="146"/>
        <v>-1.8495848201994014E-2</v>
      </c>
      <c r="AE510" s="5">
        <f t="shared" si="138"/>
        <v>-1.9086151291567696E-2</v>
      </c>
      <c r="AF510" s="5">
        <f t="shared" si="147"/>
        <v>5.9030308957368216E-4</v>
      </c>
    </row>
    <row r="511" spans="1:32" x14ac:dyDescent="0.25">
      <c r="A511" s="4">
        <f t="shared" si="139"/>
        <v>1.9000000000000045E-3</v>
      </c>
      <c r="B511" s="5">
        <f t="shared" si="128"/>
        <v>18</v>
      </c>
      <c r="C511" s="5">
        <f t="shared" si="129"/>
        <v>5.2523938264533445</v>
      </c>
      <c r="D511" s="5">
        <f t="shared" si="130"/>
        <v>7.0865864014025517</v>
      </c>
      <c r="E511" s="5">
        <f t="shared" si="131"/>
        <v>1.1427826217967683</v>
      </c>
      <c r="F511" s="5">
        <f t="shared" si="140"/>
        <v>1.1184019167720802</v>
      </c>
      <c r="G511" s="5">
        <f t="shared" si="132"/>
        <v>0.4925458044927814</v>
      </c>
      <c r="H511" s="5">
        <f t="shared" si="133"/>
        <v>0.47478256209459518</v>
      </c>
      <c r="J511" s="5">
        <f t="shared" si="141"/>
        <v>-2.4632551777841852E-2</v>
      </c>
      <c r="K511" s="5">
        <f t="shared" si="142"/>
        <v>0.71077743091393031</v>
      </c>
      <c r="L511" s="5">
        <f t="shared" si="143"/>
        <v>0.64330955796342404</v>
      </c>
      <c r="M511" s="5">
        <f t="shared" ref="M511:P530" si="152">L511-($B$65*(EXP(L511/$B$64)-1)-$K511/$B$122+L511/$B$122)/($B$66*EXP(L511/$B$64)+$B$123)</f>
        <v>0.64362057335478462</v>
      </c>
      <c r="N511" s="5">
        <f t="shared" si="152"/>
        <v>0.64361935469633547</v>
      </c>
      <c r="O511" s="5">
        <f t="shared" si="152"/>
        <v>0.6436193546774851</v>
      </c>
      <c r="P511" s="5">
        <f t="shared" si="152"/>
        <v>0.64361935467748499</v>
      </c>
      <c r="Q511" s="4">
        <f t="shared" si="144"/>
        <v>2.1575932681421181E-3</v>
      </c>
      <c r="R511" s="5">
        <f t="shared" si="135"/>
        <v>7.0865864014025517</v>
      </c>
      <c r="T511" s="4">
        <f t="shared" si="149"/>
        <v>1.9000000000000045E-3</v>
      </c>
      <c r="U511" s="5">
        <f t="shared" si="136"/>
        <v>1.8341925749492072</v>
      </c>
      <c r="V511" s="5">
        <f t="shared" si="137"/>
        <v>1.8900144156603236</v>
      </c>
      <c r="W511" s="5">
        <f t="shared" si="150"/>
        <v>-5.5821840711116399E-2</v>
      </c>
      <c r="AC511" s="4">
        <f t="shared" si="145"/>
        <v>1.9000000000000045E-3</v>
      </c>
      <c r="AD511" s="5">
        <f t="shared" si="146"/>
        <v>-1.7763242398186219E-2</v>
      </c>
      <c r="AE511" s="5">
        <f t="shared" si="138"/>
        <v>-1.8303849148648028E-2</v>
      </c>
      <c r="AF511" s="5">
        <f t="shared" si="147"/>
        <v>5.4060675046180978E-4</v>
      </c>
    </row>
    <row r="512" spans="1:32" x14ac:dyDescent="0.25">
      <c r="A512" s="4">
        <f t="shared" si="139"/>
        <v>1.9050000000000046E-3</v>
      </c>
      <c r="B512" s="5">
        <f t="shared" si="128"/>
        <v>18</v>
      </c>
      <c r="C512" s="5">
        <f t="shared" si="129"/>
        <v>5.2523938264533445</v>
      </c>
      <c r="D512" s="5">
        <f t="shared" si="130"/>
        <v>7.0089377639833144</v>
      </c>
      <c r="E512" s="5">
        <f t="shared" si="131"/>
        <v>1.1427826217967683</v>
      </c>
      <c r="F512" s="5">
        <f t="shared" si="140"/>
        <v>1.1194683538385035</v>
      </c>
      <c r="G512" s="5">
        <f t="shared" si="132"/>
        <v>0.4925458044927814</v>
      </c>
      <c r="H512" s="5">
        <f t="shared" si="133"/>
        <v>0.47553455051020904</v>
      </c>
      <c r="J512" s="5">
        <f t="shared" si="141"/>
        <v>-2.3555453040726315E-2</v>
      </c>
      <c r="K512" s="5">
        <f t="shared" si="142"/>
        <v>0.7118545296510459</v>
      </c>
      <c r="L512" s="5">
        <f t="shared" si="143"/>
        <v>0.64361935467748499</v>
      </c>
      <c r="M512" s="5">
        <f t="shared" si="152"/>
        <v>0.64393506306722981</v>
      </c>
      <c r="N512" s="5">
        <f t="shared" si="152"/>
        <v>0.64393380334850314</v>
      </c>
      <c r="O512" s="5">
        <f t="shared" si="152"/>
        <v>0.64393380332829453</v>
      </c>
      <c r="P512" s="5">
        <f t="shared" si="152"/>
        <v>0.64393380332829453</v>
      </c>
      <c r="Q512" s="4">
        <f t="shared" si="144"/>
        <v>2.1820949927950023E-3</v>
      </c>
      <c r="R512" s="5">
        <f t="shared" si="135"/>
        <v>7.0089377639833144</v>
      </c>
      <c r="T512" s="4">
        <f t="shared" si="149"/>
        <v>1.9050000000000046E-3</v>
      </c>
      <c r="U512" s="5">
        <f t="shared" si="136"/>
        <v>1.7565439375299698</v>
      </c>
      <c r="V512" s="5">
        <f t="shared" si="137"/>
        <v>1.8073704346957069</v>
      </c>
      <c r="W512" s="5">
        <f t="shared" si="150"/>
        <v>-5.0826497165737061E-2</v>
      </c>
      <c r="AC512" s="4">
        <f t="shared" si="145"/>
        <v>1.9050000000000046E-3</v>
      </c>
      <c r="AD512" s="5">
        <f t="shared" si="146"/>
        <v>-1.7011253982572361E-2</v>
      </c>
      <c r="AE512" s="5">
        <f t="shared" si="138"/>
        <v>-1.7503483316469132E-2</v>
      </c>
      <c r="AF512" s="5">
        <f t="shared" si="147"/>
        <v>4.9222933389677162E-4</v>
      </c>
    </row>
    <row r="513" spans="1:32" x14ac:dyDescent="0.25">
      <c r="A513" s="4">
        <f t="shared" si="139"/>
        <v>1.9100000000000046E-3</v>
      </c>
      <c r="B513" s="5">
        <f t="shared" si="128"/>
        <v>18</v>
      </c>
      <c r="C513" s="5">
        <f t="shared" si="129"/>
        <v>5.2523938264533445</v>
      </c>
      <c r="D513" s="5">
        <f t="shared" si="130"/>
        <v>6.929350651547427</v>
      </c>
      <c r="E513" s="5">
        <f t="shared" si="131"/>
        <v>1.1427826217967683</v>
      </c>
      <c r="F513" s="5">
        <f t="shared" si="140"/>
        <v>1.1205577711277726</v>
      </c>
      <c r="G513" s="5">
        <f t="shared" si="132"/>
        <v>0.4925458044927814</v>
      </c>
      <c r="H513" s="5">
        <f t="shared" si="133"/>
        <v>0.47630531209177829</v>
      </c>
      <c r="J513" s="5">
        <f t="shared" si="141"/>
        <v>-2.2455107915343893E-2</v>
      </c>
      <c r="K513" s="5">
        <f t="shared" si="142"/>
        <v>0.71295487477642827</v>
      </c>
      <c r="L513" s="5">
        <f t="shared" si="143"/>
        <v>0.64393380332829453</v>
      </c>
      <c r="M513" s="5">
        <f t="shared" si="152"/>
        <v>0.64425375704618537</v>
      </c>
      <c r="N513" s="5">
        <f t="shared" si="152"/>
        <v>0.64425245905752049</v>
      </c>
      <c r="O513" s="5">
        <f t="shared" si="152"/>
        <v>0.64425245903599404</v>
      </c>
      <c r="P513" s="5">
        <f t="shared" si="152"/>
        <v>0.64425245903599415</v>
      </c>
      <c r="Q513" s="4">
        <f t="shared" si="144"/>
        <v>2.2072083956779635E-3</v>
      </c>
      <c r="R513" s="5">
        <f t="shared" si="135"/>
        <v>6.929350651547427</v>
      </c>
      <c r="T513" s="4">
        <f t="shared" si="149"/>
        <v>1.9100000000000046E-3</v>
      </c>
      <c r="U513" s="5">
        <f t="shared" si="136"/>
        <v>1.6769568250940825</v>
      </c>
      <c r="V513" s="5">
        <f t="shared" si="137"/>
        <v>1.7229427973185227</v>
      </c>
      <c r="W513" s="5">
        <f t="shared" si="150"/>
        <v>-4.598597222444023E-2</v>
      </c>
      <c r="AC513" s="4">
        <f t="shared" si="145"/>
        <v>1.9100000000000046E-3</v>
      </c>
      <c r="AD513" s="5">
        <f t="shared" si="146"/>
        <v>-1.6240492401003115E-2</v>
      </c>
      <c r="AE513" s="5">
        <f t="shared" si="138"/>
        <v>-1.6685843659478033E-2</v>
      </c>
      <c r="AF513" s="5">
        <f t="shared" si="147"/>
        <v>4.4535125847491863E-4</v>
      </c>
    </row>
    <row r="514" spans="1:32" x14ac:dyDescent="0.25">
      <c r="A514" s="4">
        <f t="shared" si="139"/>
        <v>1.9150000000000046E-3</v>
      </c>
      <c r="B514" s="5">
        <f t="shared" si="128"/>
        <v>18</v>
      </c>
      <c r="C514" s="5">
        <f t="shared" si="129"/>
        <v>5.2523938264533445</v>
      </c>
      <c r="D514" s="5">
        <f t="shared" si="130"/>
        <v>6.847890698480029</v>
      </c>
      <c r="E514" s="5">
        <f t="shared" si="131"/>
        <v>1.1427826217967683</v>
      </c>
      <c r="F514" s="5">
        <f t="shared" si="140"/>
        <v>1.121669091744129</v>
      </c>
      <c r="G514" s="5">
        <f t="shared" si="132"/>
        <v>0.4925458044927814</v>
      </c>
      <c r="H514" s="5">
        <f t="shared" si="133"/>
        <v>0.47709421120294226</v>
      </c>
      <c r="J514" s="5">
        <f t="shared" si="141"/>
        <v>-2.1332602309487057E-2</v>
      </c>
      <c r="K514" s="5">
        <f t="shared" si="142"/>
        <v>0.71407738038228508</v>
      </c>
      <c r="L514" s="5">
        <f t="shared" si="143"/>
        <v>0.64425245903599415</v>
      </c>
      <c r="M514" s="5">
        <f t="shared" si="152"/>
        <v>0.64457621388308139</v>
      </c>
      <c r="N514" s="5">
        <f t="shared" si="152"/>
        <v>0.6445748805639766</v>
      </c>
      <c r="O514" s="5">
        <f t="shared" si="152"/>
        <v>0.64457488054118672</v>
      </c>
      <c r="P514" s="5">
        <f t="shared" si="152"/>
        <v>0.64457488054118672</v>
      </c>
      <c r="Q514" s="4">
        <f t="shared" si="144"/>
        <v>2.2329127661167908E-3</v>
      </c>
      <c r="R514" s="5">
        <f t="shared" si="135"/>
        <v>6.847890698480029</v>
      </c>
      <c r="T514" s="4">
        <f t="shared" si="149"/>
        <v>1.9150000000000046E-3</v>
      </c>
      <c r="U514" s="5">
        <f t="shared" si="136"/>
        <v>1.5954968720266844</v>
      </c>
      <c r="V514" s="5">
        <f t="shared" si="137"/>
        <v>1.6368148234137898</v>
      </c>
      <c r="W514" s="5">
        <f t="shared" si="150"/>
        <v>-4.1317951387105367E-2</v>
      </c>
      <c r="AC514" s="4">
        <f t="shared" si="145"/>
        <v>1.9150000000000046E-3</v>
      </c>
      <c r="AD514" s="5">
        <f t="shared" si="146"/>
        <v>-1.5451593289839138E-2</v>
      </c>
      <c r="AE514" s="5">
        <f t="shared" si="138"/>
        <v>-1.5851737089301349E-2</v>
      </c>
      <c r="AF514" s="5">
        <f t="shared" si="147"/>
        <v>4.0014379946221035E-4</v>
      </c>
    </row>
    <row r="515" spans="1:32" x14ac:dyDescent="0.25">
      <c r="A515" s="4">
        <f t="shared" si="139"/>
        <v>1.9200000000000046E-3</v>
      </c>
      <c r="B515" s="5">
        <f t="shared" ref="B515:B578" si="153">A$49</f>
        <v>18</v>
      </c>
      <c r="C515" s="5">
        <f t="shared" ref="C515:C581" si="154">F$77</f>
        <v>5.2523938264533445</v>
      </c>
      <c r="D515" s="5">
        <f t="shared" ref="D515:D581" si="155">IF(R515&lt;(H515+A$46),H515+A$46,R515)</f>
        <v>6.764626224808068</v>
      </c>
      <c r="E515" s="5">
        <f t="shared" ref="E515:E581" si="156">B$78</f>
        <v>1.1427826217967683</v>
      </c>
      <c r="F515" s="5">
        <f t="shared" si="140"/>
        <v>1.1228012172908532</v>
      </c>
      <c r="G515" s="5">
        <f t="shared" ref="G515:G581" si="157">B$76</f>
        <v>0.4925458044927814</v>
      </c>
      <c r="H515" s="5">
        <f t="shared" ref="H515:H581" si="158">B$119+Q515*B$83</f>
        <v>0.477900586198236</v>
      </c>
      <c r="J515" s="5">
        <f t="shared" si="141"/>
        <v>-2.0189044000667046E-2</v>
      </c>
      <c r="K515" s="5">
        <f t="shared" si="142"/>
        <v>0.71522093869110515</v>
      </c>
      <c r="L515" s="5">
        <f t="shared" si="143"/>
        <v>0.64457488054118672</v>
      </c>
      <c r="M515" s="5">
        <f t="shared" si="152"/>
        <v>0.6449019966989481</v>
      </c>
      <c r="N515" s="5">
        <f t="shared" si="152"/>
        <v>0.64490063111660312</v>
      </c>
      <c r="O515" s="5">
        <f t="shared" si="152"/>
        <v>0.64490063109261719</v>
      </c>
      <c r="P515" s="5">
        <f t="shared" si="152"/>
        <v>0.64490063109261719</v>
      </c>
      <c r="Q515" s="4">
        <f t="shared" si="144"/>
        <v>2.2591865459934781E-3</v>
      </c>
      <c r="R515" s="5">
        <f t="shared" ref="R515:R578" si="159">$B$120-B$45*Q515*B$84</f>
        <v>6.764626224808068</v>
      </c>
      <c r="T515" s="4">
        <f t="shared" si="149"/>
        <v>1.9200000000000046E-3</v>
      </c>
      <c r="U515" s="5">
        <f t="shared" ref="U515:U531" si="160">D515-F$77</f>
        <v>1.5122323983547235</v>
      </c>
      <c r="V515" s="5">
        <f t="shared" ref="V515:V531" si="161">V$128*SIN(F$124*T515)</f>
        <v>1.5490715108933959</v>
      </c>
      <c r="W515" s="5">
        <f t="shared" si="150"/>
        <v>-3.6839112538672447E-2</v>
      </c>
      <c r="AC515" s="4">
        <f t="shared" si="145"/>
        <v>1.9200000000000046E-3</v>
      </c>
      <c r="AD515" s="5">
        <f t="shared" si="146"/>
        <v>-1.4645218294545403E-2</v>
      </c>
      <c r="AE515" s="5">
        <f t="shared" ref="AE515:AE531" si="162">AE$128*SIN(F$124*AC515)</f>
        <v>-1.5001986768420935E-2</v>
      </c>
      <c r="AF515" s="5">
        <f t="shared" si="147"/>
        <v>3.5676847387553119E-4</v>
      </c>
    </row>
    <row r="516" spans="1:32" x14ac:dyDescent="0.25">
      <c r="A516" s="4">
        <f t="shared" ref="A516:A581" si="163">A515+H$124</f>
        <v>1.9250000000000046E-3</v>
      </c>
      <c r="B516" s="5">
        <f t="shared" si="153"/>
        <v>18</v>
      </c>
      <c r="C516" s="5">
        <f t="shared" si="154"/>
        <v>5.2523938264533445</v>
      </c>
      <c r="D516" s="5">
        <f t="shared" si="155"/>
        <v>6.6796282088703292</v>
      </c>
      <c r="E516" s="5">
        <f t="shared" si="156"/>
        <v>1.1427826217967683</v>
      </c>
      <c r="F516" s="5">
        <f t="shared" ref="F516:F579" si="164">H516+P516</f>
        <v>1.1239530289597521</v>
      </c>
      <c r="G516" s="5">
        <f t="shared" si="157"/>
        <v>0.4925458044927814</v>
      </c>
      <c r="H516" s="5">
        <f t="shared" si="158"/>
        <v>0.47872374968776693</v>
      </c>
      <c r="J516" s="5">
        <f t="shared" ref="J516:J581" si="165">B$117*SIN(F$124*A516)</f>
        <v>-1.9025561542871199E-2</v>
      </c>
      <c r="K516" s="5">
        <f t="shared" si="142"/>
        <v>0.716384421148901</v>
      </c>
      <c r="L516" s="5">
        <f t="shared" si="143"/>
        <v>0.64490063109261719</v>
      </c>
      <c r="M516" s="5">
        <f t="shared" si="152"/>
        <v>0.64523067396920319</v>
      </c>
      <c r="N516" s="5">
        <f t="shared" si="152"/>
        <v>0.64522927929708762</v>
      </c>
      <c r="O516" s="5">
        <f t="shared" si="152"/>
        <v>0.64522927927198526</v>
      </c>
      <c r="P516" s="5">
        <f t="shared" si="152"/>
        <v>0.64522927927198526</v>
      </c>
      <c r="Q516" s="4">
        <f t="shared" si="144"/>
        <v>2.2860073383700872E-3</v>
      </c>
      <c r="R516" s="5">
        <f t="shared" si="159"/>
        <v>6.6796282088703292</v>
      </c>
      <c r="T516" s="4">
        <f t="shared" si="149"/>
        <v>1.9250000000000046E-3</v>
      </c>
      <c r="U516" s="5">
        <f t="shared" si="160"/>
        <v>1.4272343824169846</v>
      </c>
      <c r="V516" s="5">
        <f t="shared" si="161"/>
        <v>1.4597994518134203</v>
      </c>
      <c r="W516" s="5">
        <f t="shared" si="150"/>
        <v>-3.2565069396435664E-2</v>
      </c>
      <c r="AC516" s="4">
        <f t="shared" si="145"/>
        <v>1.9250000000000046E-3</v>
      </c>
      <c r="AD516" s="5">
        <f t="shared" si="146"/>
        <v>-1.3822054805014472E-2</v>
      </c>
      <c r="AE516" s="5">
        <f t="shared" si="162"/>
        <v>-1.4137431297811901E-2</v>
      </c>
      <c r="AF516" s="5">
        <f t="shared" si="147"/>
        <v>3.1537649279742876E-4</v>
      </c>
    </row>
    <row r="517" spans="1:32" x14ac:dyDescent="0.25">
      <c r="A517" s="4">
        <f t="shared" si="163"/>
        <v>1.9300000000000046E-3</v>
      </c>
      <c r="B517" s="5">
        <f t="shared" si="153"/>
        <v>18</v>
      </c>
      <c r="C517" s="5">
        <f t="shared" si="154"/>
        <v>5.2523938264533445</v>
      </c>
      <c r="D517" s="5">
        <f t="shared" si="155"/>
        <v>6.5929702514063626</v>
      </c>
      <c r="E517" s="5">
        <f t="shared" si="156"/>
        <v>1.1427826217967683</v>
      </c>
      <c r="F517" s="5">
        <f t="shared" si="164"/>
        <v>1.1251233886399765</v>
      </c>
      <c r="G517" s="5">
        <f t="shared" si="157"/>
        <v>0.4925458044927814</v>
      </c>
      <c r="H517" s="5">
        <f t="shared" si="158"/>
        <v>0.47956298888499616</v>
      </c>
      <c r="J517" s="5">
        <f t="shared" si="165"/>
        <v>-1.7843303152816351E-2</v>
      </c>
      <c r="K517" s="5">
        <f t="shared" ref="K517:K580" si="166">$B$121+J517</f>
        <v>0.71756667953895581</v>
      </c>
      <c r="L517" s="5">
        <f t="shared" ref="L517:L531" si="167">P516</f>
        <v>0.64522927927198526</v>
      </c>
      <c r="M517" s="5">
        <f t="shared" si="152"/>
        <v>0.64556182028448317</v>
      </c>
      <c r="N517" s="5">
        <f t="shared" si="152"/>
        <v>0.64556039978110802</v>
      </c>
      <c r="O517" s="5">
        <f t="shared" si="152"/>
        <v>0.64556039975498036</v>
      </c>
      <c r="P517" s="5">
        <f t="shared" si="152"/>
        <v>0.64556039975498036</v>
      </c>
      <c r="Q517" s="4">
        <f t="shared" ref="Q517:Q580" si="168">$B$65*(EXP(P517/$B$64)-1)</f>
        <v>2.3133519188203483E-3</v>
      </c>
      <c r="R517" s="5">
        <f t="shared" si="159"/>
        <v>6.5929702514063626</v>
      </c>
      <c r="T517" s="4">
        <f t="shared" si="149"/>
        <v>1.9300000000000046E-3</v>
      </c>
      <c r="U517" s="5">
        <f t="shared" si="160"/>
        <v>1.3405764249530181</v>
      </c>
      <c r="V517" s="5">
        <f t="shared" si="161"/>
        <v>1.3690867469182235</v>
      </c>
      <c r="W517" s="5">
        <f t="shared" si="150"/>
        <v>-2.8510321965205421E-2</v>
      </c>
      <c r="AC517" s="4">
        <f t="shared" ref="AC517:AC531" si="169">A517</f>
        <v>1.9300000000000046E-3</v>
      </c>
      <c r="AD517" s="5">
        <f t="shared" ref="AD517:AD531" si="170">H517-B$76</f>
        <v>-1.2982815607785247E-2</v>
      </c>
      <c r="AE517" s="5">
        <f t="shared" si="162"/>
        <v>-1.3258923889344644E-2</v>
      </c>
      <c r="AF517" s="5">
        <f t="shared" ref="AF517:AF531" si="171">AD517-AE517</f>
        <v>2.7610828155939619E-4</v>
      </c>
    </row>
    <row r="518" spans="1:32" x14ac:dyDescent="0.25">
      <c r="A518" s="4">
        <f t="shared" si="163"/>
        <v>1.9350000000000046E-3</v>
      </c>
      <c r="B518" s="5">
        <f t="shared" si="153"/>
        <v>18</v>
      </c>
      <c r="C518" s="5">
        <f t="shared" si="154"/>
        <v>5.2523938264533445</v>
      </c>
      <c r="D518" s="5">
        <f t="shared" si="155"/>
        <v>6.5047285311373217</v>
      </c>
      <c r="E518" s="5">
        <f t="shared" si="156"/>
        <v>1.1427826217967683</v>
      </c>
      <c r="F518" s="5">
        <f t="shared" si="164"/>
        <v>1.1263111400450727</v>
      </c>
      <c r="G518" s="5">
        <f t="shared" si="157"/>
        <v>0.4925458044927814</v>
      </c>
      <c r="H518" s="5">
        <f t="shared" si="158"/>
        <v>0.4804175660369156</v>
      </c>
      <c r="J518" s="5">
        <f t="shared" si="165"/>
        <v>-1.6643435576797837E-2</v>
      </c>
      <c r="K518" s="5">
        <f t="shared" si="166"/>
        <v>0.71876654711497434</v>
      </c>
      <c r="L518" s="5">
        <f t="shared" si="167"/>
        <v>0.64556039975498036</v>
      </c>
      <c r="M518" s="5">
        <f t="shared" si="152"/>
        <v>0.64589501704714669</v>
      </c>
      <c r="N518" s="5">
        <f t="shared" si="152"/>
        <v>0.64589357403520908</v>
      </c>
      <c r="O518" s="5">
        <f t="shared" si="152"/>
        <v>0.64589357400815706</v>
      </c>
      <c r="P518" s="5">
        <f t="shared" si="152"/>
        <v>0.64589357400815706</v>
      </c>
      <c r="Q518" s="4">
        <f t="shared" si="168"/>
        <v>2.341196249445952E-3</v>
      </c>
      <c r="R518" s="5">
        <f t="shared" si="159"/>
        <v>6.5047285311373217</v>
      </c>
      <c r="T518" s="4">
        <f t="shared" si="149"/>
        <v>1.9350000000000046E-3</v>
      </c>
      <c r="U518" s="5">
        <f t="shared" si="160"/>
        <v>1.2523347046839772</v>
      </c>
      <c r="V518" s="5">
        <f t="shared" si="161"/>
        <v>1.2770229186956694</v>
      </c>
      <c r="W518" s="5">
        <f t="shared" si="150"/>
        <v>-2.4688214011692189E-2</v>
      </c>
      <c r="AC518" s="4">
        <f t="shared" si="169"/>
        <v>1.9350000000000046E-3</v>
      </c>
      <c r="AD518" s="5">
        <f t="shared" si="170"/>
        <v>-1.2128238455865803E-2</v>
      </c>
      <c r="AE518" s="5">
        <f t="shared" si="162"/>
        <v>-1.2367331523767932E-2</v>
      </c>
      <c r="AF518" s="5">
        <f t="shared" si="171"/>
        <v>2.3909306790212935E-4</v>
      </c>
    </row>
    <row r="519" spans="1:32" x14ac:dyDescent="0.25">
      <c r="A519" s="4">
        <f t="shared" si="163"/>
        <v>1.9400000000000047E-3</v>
      </c>
      <c r="B519" s="5">
        <f t="shared" si="153"/>
        <v>18</v>
      </c>
      <c r="C519" s="5">
        <f t="shared" si="154"/>
        <v>5.2523938264533445</v>
      </c>
      <c r="D519" s="5">
        <f t="shared" si="155"/>
        <v>6.4149817519647634</v>
      </c>
      <c r="E519" s="5">
        <f t="shared" si="156"/>
        <v>1.1427826217967683</v>
      </c>
      <c r="F519" s="5">
        <f t="shared" si="164"/>
        <v>1.1275151098571703</v>
      </c>
      <c r="G519" s="5">
        <f t="shared" si="157"/>
        <v>0.4925458044927814</v>
      </c>
      <c r="H519" s="5">
        <f t="shared" si="158"/>
        <v>0.48128671893540165</v>
      </c>
      <c r="J519" s="5">
        <f t="shared" si="165"/>
        <v>-1.5427142939251353E-2</v>
      </c>
      <c r="K519" s="5">
        <f t="shared" si="166"/>
        <v>0.71998283975252075</v>
      </c>
      <c r="L519" s="5">
        <f t="shared" si="167"/>
        <v>0.64589357400815706</v>
      </c>
      <c r="M519" s="5">
        <f t="shared" si="152"/>
        <v>0.64622985310358361</v>
      </c>
      <c r="N519" s="5">
        <f t="shared" si="152"/>
        <v>0.64622839094963536</v>
      </c>
      <c r="O519" s="5">
        <f t="shared" si="152"/>
        <v>0.64622839092176876</v>
      </c>
      <c r="P519" s="5">
        <f t="shared" si="152"/>
        <v>0.64622839092176876</v>
      </c>
      <c r="Q519" s="4">
        <f t="shared" si="168"/>
        <v>2.369515495537764E-3</v>
      </c>
      <c r="R519" s="5">
        <f t="shared" si="159"/>
        <v>6.4149817519647634</v>
      </c>
      <c r="T519" s="4">
        <f t="shared" si="149"/>
        <v>1.9400000000000047E-3</v>
      </c>
      <c r="U519" s="5">
        <f t="shared" si="160"/>
        <v>1.1625879255114189</v>
      </c>
      <c r="V519" s="5">
        <f t="shared" si="161"/>
        <v>1.1836988230292083</v>
      </c>
      <c r="W519" s="5">
        <f t="shared" si="150"/>
        <v>-2.1110897517789384E-2</v>
      </c>
      <c r="AC519" s="4">
        <f t="shared" si="169"/>
        <v>1.9400000000000047E-3</v>
      </c>
      <c r="AD519" s="5">
        <f t="shared" si="170"/>
        <v>-1.1259085557379755E-2</v>
      </c>
      <c r="AE519" s="5">
        <f t="shared" si="162"/>
        <v>-1.1463534095103292E-2</v>
      </c>
      <c r="AF519" s="5">
        <f t="shared" si="171"/>
        <v>2.0444853772353701E-4</v>
      </c>
    </row>
    <row r="520" spans="1:32" x14ac:dyDescent="0.25">
      <c r="A520" s="4">
        <f t="shared" si="163"/>
        <v>1.9450000000000047E-3</v>
      </c>
      <c r="B520" s="5">
        <f t="shared" si="153"/>
        <v>18</v>
      </c>
      <c r="C520" s="5">
        <f t="shared" si="154"/>
        <v>5.2523938264533445</v>
      </c>
      <c r="D520" s="5">
        <f t="shared" si="155"/>
        <v>6.3238110819616313</v>
      </c>
      <c r="E520" s="5">
        <f t="shared" si="156"/>
        <v>1.1427826217967683</v>
      </c>
      <c r="F520" s="5">
        <f t="shared" si="164"/>
        <v>1.1287341088871934</v>
      </c>
      <c r="G520" s="5">
        <f t="shared" si="157"/>
        <v>0.4925458044927814</v>
      </c>
      <c r="H520" s="5">
        <f t="shared" si="158"/>
        <v>0.48216966150805685</v>
      </c>
      <c r="J520" s="5">
        <f t="shared" si="165"/>
        <v>-1.4195625574165368E-2</v>
      </c>
      <c r="K520" s="5">
        <f t="shared" si="166"/>
        <v>0.72121435711760684</v>
      </c>
      <c r="L520" s="5">
        <f t="shared" si="167"/>
        <v>0.64622839092176876</v>
      </c>
      <c r="M520" s="5">
        <f t="shared" si="152"/>
        <v>0.64656592531292334</v>
      </c>
      <c r="N520" s="5">
        <f t="shared" si="152"/>
        <v>0.64656444740770069</v>
      </c>
      <c r="O520" s="5">
        <f t="shared" si="152"/>
        <v>0.64656444737913654</v>
      </c>
      <c r="P520" s="5">
        <f t="shared" si="152"/>
        <v>0.64656444737913654</v>
      </c>
      <c r="Q520" s="4">
        <f t="shared" si="168"/>
        <v>2.3982840448269795E-3</v>
      </c>
      <c r="R520" s="5">
        <f t="shared" si="159"/>
        <v>6.3238110819616313</v>
      </c>
      <c r="T520" s="4">
        <f t="shared" si="149"/>
        <v>1.9450000000000047E-3</v>
      </c>
      <c r="U520" s="5">
        <f t="shared" si="160"/>
        <v>1.0714172555082868</v>
      </c>
      <c r="V520" s="5">
        <f t="shared" si="161"/>
        <v>1.0892065595341081</v>
      </c>
      <c r="W520" s="5">
        <f t="shared" si="150"/>
        <v>-1.778930402582124E-2</v>
      </c>
      <c r="AC520" s="4">
        <f t="shared" si="169"/>
        <v>1.9450000000000047E-3</v>
      </c>
      <c r="AD520" s="5">
        <f t="shared" si="170"/>
        <v>-1.0376142984724557E-2</v>
      </c>
      <c r="AE520" s="5">
        <f t="shared" si="162"/>
        <v>-1.0548423542296029E-2</v>
      </c>
      <c r="AF520" s="5">
        <f t="shared" si="171"/>
        <v>1.7228055757147198E-4</v>
      </c>
    </row>
    <row r="521" spans="1:32" x14ac:dyDescent="0.25">
      <c r="A521" s="4">
        <f t="shared" si="163"/>
        <v>1.9500000000000047E-3</v>
      </c>
      <c r="B521" s="5">
        <f t="shared" si="153"/>
        <v>18</v>
      </c>
      <c r="C521" s="5">
        <f t="shared" si="154"/>
        <v>5.2523938264533445</v>
      </c>
      <c r="D521" s="5">
        <f t="shared" si="155"/>
        <v>6.2313000843748005</v>
      </c>
      <c r="E521" s="5">
        <f t="shared" si="156"/>
        <v>1.1427826217967683</v>
      </c>
      <c r="F521" s="5">
        <f t="shared" si="164"/>
        <v>1.1299669332499711</v>
      </c>
      <c r="G521" s="5">
        <f t="shared" si="157"/>
        <v>0.4925458044927814</v>
      </c>
      <c r="H521" s="5">
        <f t="shared" si="158"/>
        <v>0.48306558448641601</v>
      </c>
      <c r="J521" s="5">
        <f t="shared" si="165"/>
        <v>-1.2950098840496325E-2</v>
      </c>
      <c r="K521" s="5">
        <f t="shared" si="166"/>
        <v>0.7224598838512758</v>
      </c>
      <c r="L521" s="5">
        <f t="shared" si="167"/>
        <v>0.64656444737913654</v>
      </c>
      <c r="M521" s="5">
        <f t="shared" si="152"/>
        <v>0.64690283905315749</v>
      </c>
      <c r="N521" s="5">
        <f t="shared" si="152"/>
        <v>0.6469013487926939</v>
      </c>
      <c r="O521" s="5">
        <f t="shared" si="152"/>
        <v>0.64690134876355498</v>
      </c>
      <c r="P521" s="5">
        <f t="shared" si="152"/>
        <v>0.6469013487635551</v>
      </c>
      <c r="Q521" s="4">
        <f t="shared" si="168"/>
        <v>2.4274755292570025E-3</v>
      </c>
      <c r="R521" s="5">
        <f t="shared" si="159"/>
        <v>6.2313000843748005</v>
      </c>
      <c r="T521" s="4">
        <f t="shared" si="149"/>
        <v>1.9500000000000047E-3</v>
      </c>
      <c r="U521" s="5">
        <f t="shared" si="160"/>
        <v>0.97890625792145602</v>
      </c>
      <c r="V521" s="5">
        <f t="shared" si="161"/>
        <v>0.99363938066624924</v>
      </c>
      <c r="W521" s="5">
        <f t="shared" si="150"/>
        <v>-1.4733122744793214E-2</v>
      </c>
      <c r="AC521" s="4">
        <f t="shared" si="169"/>
        <v>1.9500000000000047E-3</v>
      </c>
      <c r="AD521" s="5">
        <f t="shared" si="170"/>
        <v>-9.4802200063653919E-3</v>
      </c>
      <c r="AE521" s="5">
        <f t="shared" si="162"/>
        <v>-9.622902968979127E-3</v>
      </c>
      <c r="AF521" s="5">
        <f t="shared" si="171"/>
        <v>1.4268296261373513E-4</v>
      </c>
    </row>
    <row r="522" spans="1:32" x14ac:dyDescent="0.25">
      <c r="A522" s="4">
        <f t="shared" si="163"/>
        <v>1.9550000000000045E-3</v>
      </c>
      <c r="B522" s="5">
        <f t="shared" si="153"/>
        <v>18</v>
      </c>
      <c r="C522" s="5">
        <f t="shared" si="154"/>
        <v>5.2523938264533445</v>
      </c>
      <c r="D522" s="5">
        <f t="shared" si="155"/>
        <v>6.137534640899255</v>
      </c>
      <c r="E522" s="5">
        <f t="shared" si="156"/>
        <v>1.1427826217967683</v>
      </c>
      <c r="F522" s="5">
        <f t="shared" si="164"/>
        <v>1.1312123655531152</v>
      </c>
      <c r="G522" s="5">
        <f t="shared" si="157"/>
        <v>0.4925458044927814</v>
      </c>
      <c r="H522" s="5">
        <f t="shared" si="158"/>
        <v>0.48397365614899795</v>
      </c>
      <c r="J522" s="5">
        <f t="shared" si="165"/>
        <v>-1.1691791922756165E-2</v>
      </c>
      <c r="K522" s="5">
        <f t="shared" si="166"/>
        <v>0.723718190769016</v>
      </c>
      <c r="L522" s="5">
        <f t="shared" si="167"/>
        <v>0.6469013487635551</v>
      </c>
      <c r="M522" s="5">
        <f t="shared" si="152"/>
        <v>0.64724020866607801</v>
      </c>
      <c r="N522" s="5">
        <f t="shared" si="152"/>
        <v>0.6472387094337041</v>
      </c>
      <c r="O522" s="5">
        <f t="shared" si="152"/>
        <v>0.64723870940411732</v>
      </c>
      <c r="P522" s="5">
        <f t="shared" si="152"/>
        <v>0.64723870940411732</v>
      </c>
      <c r="Q522" s="4">
        <f t="shared" si="168"/>
        <v>2.4570628491939811E-3</v>
      </c>
      <c r="R522" s="5">
        <f t="shared" si="159"/>
        <v>6.137534640899255</v>
      </c>
      <c r="T522" s="4">
        <f t="shared" si="149"/>
        <v>1.9550000000000045E-3</v>
      </c>
      <c r="U522" s="5">
        <f t="shared" si="160"/>
        <v>0.88514081444591053</v>
      </c>
      <c r="V522" s="5">
        <f t="shared" si="161"/>
        <v>0.8970915996932145</v>
      </c>
      <c r="W522" s="5">
        <f t="shared" si="150"/>
        <v>-1.1950785247303974E-2</v>
      </c>
      <c r="AC522" s="4">
        <f t="shared" si="169"/>
        <v>1.9550000000000045E-3</v>
      </c>
      <c r="AD522" s="5">
        <f t="shared" si="170"/>
        <v>-8.5721483437834478E-3</v>
      </c>
      <c r="AE522" s="5">
        <f t="shared" si="162"/>
        <v>-8.6878857522190503E-3</v>
      </c>
      <c r="AF522" s="5">
        <f t="shared" si="171"/>
        <v>1.1573740843560248E-4</v>
      </c>
    </row>
    <row r="523" spans="1:32" x14ac:dyDescent="0.25">
      <c r="A523" s="4">
        <f t="shared" si="163"/>
        <v>1.9600000000000043E-3</v>
      </c>
      <c r="B523" s="5">
        <f t="shared" si="153"/>
        <v>18</v>
      </c>
      <c r="C523" s="5">
        <f t="shared" si="154"/>
        <v>5.2523938264533445</v>
      </c>
      <c r="D523" s="5">
        <f t="shared" si="155"/>
        <v>6.0426028675192986</v>
      </c>
      <c r="E523" s="5">
        <f t="shared" si="156"/>
        <v>1.1427826217967683</v>
      </c>
      <c r="F523" s="5">
        <f t="shared" si="164"/>
        <v>1.1324691760985219</v>
      </c>
      <c r="G523" s="5">
        <f t="shared" si="157"/>
        <v>0.4925458044927814</v>
      </c>
      <c r="H523" s="5">
        <f t="shared" si="158"/>
        <v>0.48489302313634092</v>
      </c>
      <c r="J523" s="5">
        <f t="shared" si="165"/>
        <v>-1.0421946617955319E-2</v>
      </c>
      <c r="K523" s="5">
        <f t="shared" si="166"/>
        <v>0.72498803607381679</v>
      </c>
      <c r="L523" s="5">
        <f t="shared" si="167"/>
        <v>0.64723870940411732</v>
      </c>
      <c r="M523" s="5">
        <f t="shared" si="152"/>
        <v>0.64757765784276833</v>
      </c>
      <c r="N523" s="5">
        <f t="shared" si="152"/>
        <v>0.64757615299208615</v>
      </c>
      <c r="O523" s="5">
        <f t="shared" si="152"/>
        <v>0.64757615296218107</v>
      </c>
      <c r="P523" s="5">
        <f t="shared" si="152"/>
        <v>0.64757615296218107</v>
      </c>
      <c r="Q523" s="4">
        <f t="shared" si="168"/>
        <v>2.4870181999827826E-3</v>
      </c>
      <c r="R523" s="5">
        <f t="shared" si="159"/>
        <v>6.0426028675192986</v>
      </c>
      <c r="T523" s="4">
        <f t="shared" si="149"/>
        <v>1.9600000000000043E-3</v>
      </c>
      <c r="U523" s="5">
        <f t="shared" si="160"/>
        <v>0.79020904106595413</v>
      </c>
      <c r="V523" s="5">
        <f t="shared" si="161"/>
        <v>0.79965849761845853</v>
      </c>
      <c r="W523" s="5">
        <f t="shared" si="150"/>
        <v>-9.4494565525043983E-3</v>
      </c>
      <c r="AC523" s="4">
        <f t="shared" si="169"/>
        <v>1.9600000000000043E-3</v>
      </c>
      <c r="AD523" s="5">
        <f t="shared" si="170"/>
        <v>-7.6527813564404856E-3</v>
      </c>
      <c r="AE523" s="5">
        <f t="shared" si="162"/>
        <v>-7.7442946411226407E-3</v>
      </c>
      <c r="AF523" s="5">
        <f t="shared" si="171"/>
        <v>9.1513284682155117E-5</v>
      </c>
    </row>
    <row r="524" spans="1:32" x14ac:dyDescent="0.25">
      <c r="A524" s="4">
        <f t="shared" si="163"/>
        <v>1.9650000000000041E-3</v>
      </c>
      <c r="B524" s="5">
        <f t="shared" si="153"/>
        <v>18</v>
      </c>
      <c r="C524" s="5">
        <f t="shared" si="154"/>
        <v>5.2523938264533445</v>
      </c>
      <c r="D524" s="5">
        <f t="shared" si="155"/>
        <v>5.9465950232447282</v>
      </c>
      <c r="E524" s="5">
        <f t="shared" si="156"/>
        <v>1.1427826217967683</v>
      </c>
      <c r="F524" s="5">
        <f t="shared" si="164"/>
        <v>1.1337361240953441</v>
      </c>
      <c r="G524" s="5">
        <f t="shared" si="157"/>
        <v>0.4925458044927814</v>
      </c>
      <c r="H524" s="5">
        <f t="shared" si="158"/>
        <v>0.48582281133484767</v>
      </c>
      <c r="J524" s="5">
        <f t="shared" si="165"/>
        <v>-9.1418161100994873E-3</v>
      </c>
      <c r="K524" s="5">
        <f t="shared" si="166"/>
        <v>0.7262681665816727</v>
      </c>
      <c r="L524" s="5">
        <f t="shared" si="167"/>
        <v>0.64757615296218107</v>
      </c>
      <c r="M524" s="5">
        <f t="shared" si="152"/>
        <v>0.64791481995168476</v>
      </c>
      <c r="N524" s="5">
        <f t="shared" si="152"/>
        <v>0.64791331279058906</v>
      </c>
      <c r="O524" s="5">
        <f t="shared" si="152"/>
        <v>0.64791331276049624</v>
      </c>
      <c r="P524" s="5">
        <f t="shared" si="152"/>
        <v>0.64791331276049635</v>
      </c>
      <c r="Q524" s="4">
        <f t="shared" si="168"/>
        <v>2.5173131007449399E-3</v>
      </c>
      <c r="R524" s="5">
        <f t="shared" si="159"/>
        <v>5.9465950232447282</v>
      </c>
      <c r="T524" s="4">
        <f t="shared" si="149"/>
        <v>1.9650000000000041E-3</v>
      </c>
      <c r="U524" s="5">
        <f t="shared" si="160"/>
        <v>0.6942011967913837</v>
      </c>
      <c r="V524" s="5">
        <f t="shared" si="161"/>
        <v>0.70143622915049919</v>
      </c>
      <c r="W524" s="5">
        <f t="shared" si="150"/>
        <v>-7.2350323591154897E-3</v>
      </c>
      <c r="AC524" s="4">
        <f t="shared" si="169"/>
        <v>1.9650000000000041E-3</v>
      </c>
      <c r="AD524" s="5">
        <f t="shared" si="170"/>
        <v>-6.7229931579337321E-3</v>
      </c>
      <c r="AE524" s="5">
        <f t="shared" si="162"/>
        <v>-6.7930608461955191E-3</v>
      </c>
      <c r="AF524" s="5">
        <f t="shared" si="171"/>
        <v>7.0067688261787019E-5</v>
      </c>
    </row>
    <row r="525" spans="1:32" x14ac:dyDescent="0.25">
      <c r="A525" s="4">
        <f t="shared" si="163"/>
        <v>1.9700000000000039E-3</v>
      </c>
      <c r="B525" s="5">
        <f t="shared" si="153"/>
        <v>18</v>
      </c>
      <c r="C525" s="5">
        <f t="shared" si="154"/>
        <v>5.2523938264533445</v>
      </c>
      <c r="D525" s="5">
        <f t="shared" si="155"/>
        <v>5.849603412096581</v>
      </c>
      <c r="E525" s="5">
        <f t="shared" si="156"/>
        <v>1.1427826217967683</v>
      </c>
      <c r="F525" s="5">
        <f t="shared" si="164"/>
        <v>1.1350119588832732</v>
      </c>
      <c r="G525" s="5">
        <f t="shared" si="157"/>
        <v>0.4925458044927814</v>
      </c>
      <c r="H525" s="5">
        <f t="shared" si="158"/>
        <v>0.48676212682600478</v>
      </c>
      <c r="J525" s="5">
        <f t="shared" si="165"/>
        <v>-7.8526637334477498E-3</v>
      </c>
      <c r="K525" s="5">
        <f t="shared" si="166"/>
        <v>0.72755731895832443</v>
      </c>
      <c r="L525" s="5">
        <f t="shared" si="167"/>
        <v>0.64791331276049635</v>
      </c>
      <c r="M525" s="5">
        <f t="shared" si="152"/>
        <v>0.64825133831161685</v>
      </c>
      <c r="N525" s="5">
        <f t="shared" si="152"/>
        <v>0.64824983208741871</v>
      </c>
      <c r="O525" s="5">
        <f t="shared" si="152"/>
        <v>0.64824983205726849</v>
      </c>
      <c r="P525" s="5">
        <f t="shared" si="152"/>
        <v>0.64824983205726849</v>
      </c>
      <c r="Q525" s="4">
        <f t="shared" si="168"/>
        <v>2.5479184253066655E-3</v>
      </c>
      <c r="R525" s="5">
        <f t="shared" si="159"/>
        <v>5.849603412096581</v>
      </c>
      <c r="T525" s="4">
        <f t="shared" si="149"/>
        <v>1.9700000000000039E-3</v>
      </c>
      <c r="U525" s="5">
        <f t="shared" si="160"/>
        <v>0.59720958564323645</v>
      </c>
      <c r="V525" s="5">
        <f t="shared" si="161"/>
        <v>0.60252172780978497</v>
      </c>
      <c r="W525" s="5">
        <f t="shared" si="150"/>
        <v>-5.3121421665485169E-3</v>
      </c>
      <c r="AC525" s="4">
        <f t="shared" si="169"/>
        <v>1.9700000000000039E-3</v>
      </c>
      <c r="AD525" s="5">
        <f t="shared" si="170"/>
        <v>-5.783677666776621E-3</v>
      </c>
      <c r="AE525" s="5">
        <f t="shared" si="162"/>
        <v>-5.8351231203493236E-3</v>
      </c>
      <c r="AF525" s="5">
        <f t="shared" si="171"/>
        <v>5.1445453572702624E-5</v>
      </c>
    </row>
    <row r="526" spans="1:32" x14ac:dyDescent="0.25">
      <c r="A526" s="4">
        <f t="shared" si="163"/>
        <v>1.9750000000000037E-3</v>
      </c>
      <c r="B526" s="5">
        <f t="shared" si="153"/>
        <v>18</v>
      </c>
      <c r="C526" s="5">
        <f t="shared" si="154"/>
        <v>5.2523938264533445</v>
      </c>
      <c r="D526" s="5">
        <f t="shared" si="155"/>
        <v>5.7517222787197984</v>
      </c>
      <c r="E526" s="5">
        <f t="shared" si="156"/>
        <v>1.1427826217967683</v>
      </c>
      <c r="F526" s="5">
        <f t="shared" si="164"/>
        <v>1.1362954211649672</v>
      </c>
      <c r="G526" s="5">
        <f t="shared" si="157"/>
        <v>0.4925458044927814</v>
      </c>
      <c r="H526" s="5">
        <f t="shared" si="158"/>
        <v>0.48771005689732194</v>
      </c>
      <c r="J526" s="5">
        <f t="shared" si="165"/>
        <v>-6.555761725754756E-3</v>
      </c>
      <c r="K526" s="5">
        <f t="shared" si="166"/>
        <v>0.72885422096601737</v>
      </c>
      <c r="L526" s="5">
        <f t="shared" si="167"/>
        <v>0.64824983205726849</v>
      </c>
      <c r="M526" s="5">
        <f t="shared" si="152"/>
        <v>0.64858686641203112</v>
      </c>
      <c r="N526" s="5">
        <f t="shared" si="152"/>
        <v>0.64858536429772495</v>
      </c>
      <c r="O526" s="5">
        <f t="shared" si="152"/>
        <v>0.64858536426764535</v>
      </c>
      <c r="P526" s="5">
        <f t="shared" si="152"/>
        <v>0.64858536426764524</v>
      </c>
      <c r="Q526" s="4">
        <f t="shared" si="168"/>
        <v>2.5788044351378707E-3</v>
      </c>
      <c r="R526" s="5">
        <f t="shared" si="159"/>
        <v>5.7517222787197984</v>
      </c>
      <c r="T526" s="4">
        <f t="shared" si="149"/>
        <v>1.9750000000000037E-3</v>
      </c>
      <c r="U526" s="5">
        <f t="shared" si="160"/>
        <v>0.49932845226645384</v>
      </c>
      <c r="V526" s="5">
        <f t="shared" si="161"/>
        <v>0.5030126102670579</v>
      </c>
      <c r="W526" s="5">
        <f t="shared" si="150"/>
        <v>-3.6841580006040653E-3</v>
      </c>
      <c r="AC526" s="4">
        <f t="shared" si="169"/>
        <v>1.9750000000000037E-3</v>
      </c>
      <c r="AD526" s="5">
        <f t="shared" si="170"/>
        <v>-4.8357475954594609E-3</v>
      </c>
      <c r="AE526" s="5">
        <f t="shared" si="162"/>
        <v>-4.8714268324663501E-3</v>
      </c>
      <c r="AF526" s="5">
        <f t="shared" si="171"/>
        <v>3.5679237006889207E-5</v>
      </c>
    </row>
    <row r="527" spans="1:32" x14ac:dyDescent="0.25">
      <c r="A527" s="4">
        <f t="shared" si="163"/>
        <v>1.9800000000000035E-3</v>
      </c>
      <c r="B527" s="5">
        <f t="shared" si="153"/>
        <v>18</v>
      </c>
      <c r="C527" s="5">
        <f t="shared" si="154"/>
        <v>5.2523938264533445</v>
      </c>
      <c r="D527" s="5">
        <f t="shared" si="155"/>
        <v>5.6530476980190656</v>
      </c>
      <c r="E527" s="5">
        <f t="shared" si="156"/>
        <v>1.1427826217967683</v>
      </c>
      <c r="F527" s="5">
        <f t="shared" si="164"/>
        <v>1.1375852442464411</v>
      </c>
      <c r="G527" s="5">
        <f t="shared" si="157"/>
        <v>0.4925458044927814</v>
      </c>
      <c r="H527" s="5">
        <f t="shared" si="158"/>
        <v>0.48866567111115389</v>
      </c>
      <c r="J527" s="5">
        <f t="shared" si="165"/>
        <v>-5.2523899727251475E-3</v>
      </c>
      <c r="K527" s="5">
        <f t="shared" si="166"/>
        <v>0.73015759271904701</v>
      </c>
      <c r="L527" s="5">
        <f t="shared" si="167"/>
        <v>0.64858536426764524</v>
      </c>
      <c r="M527" s="5">
        <f t="shared" si="152"/>
        <v>0.64892106808347383</v>
      </c>
      <c r="N527" s="5">
        <f t="shared" si="152"/>
        <v>0.64891957316517124</v>
      </c>
      <c r="O527" s="5">
        <f t="shared" si="152"/>
        <v>0.64891957313528725</v>
      </c>
      <c r="P527" s="5">
        <f t="shared" si="152"/>
        <v>0.64891957313528725</v>
      </c>
      <c r="Q527" s="4">
        <f t="shared" si="168"/>
        <v>2.6099408141771396E-3</v>
      </c>
      <c r="R527" s="5">
        <f t="shared" si="159"/>
        <v>5.6530476980190656</v>
      </c>
      <c r="T527" s="4">
        <f t="shared" si="149"/>
        <v>1.9800000000000035E-3</v>
      </c>
      <c r="U527" s="5">
        <f t="shared" si="160"/>
        <v>0.40065387156572108</v>
      </c>
      <c r="V527" s="5">
        <f t="shared" si="161"/>
        <v>0.40300708000744573</v>
      </c>
      <c r="W527" s="5">
        <f t="shared" si="150"/>
        <v>-2.3532084417246524E-3</v>
      </c>
      <c r="AC527" s="4">
        <f t="shared" si="169"/>
        <v>1.9800000000000035E-3</v>
      </c>
      <c r="AD527" s="5">
        <f t="shared" si="170"/>
        <v>-3.8801333816275152E-3</v>
      </c>
      <c r="AE527" s="5">
        <f t="shared" si="162"/>
        <v>-3.9029230344342219E-3</v>
      </c>
      <c r="AF527" s="5">
        <f t="shared" si="171"/>
        <v>2.2789652806706751E-5</v>
      </c>
    </row>
    <row r="528" spans="1:32" x14ac:dyDescent="0.25">
      <c r="A528" s="4">
        <f t="shared" si="163"/>
        <v>1.9850000000000033E-3</v>
      </c>
      <c r="B528" s="5">
        <f t="shared" si="153"/>
        <v>18</v>
      </c>
      <c r="C528" s="5">
        <f t="shared" si="154"/>
        <v>5.2523938264533445</v>
      </c>
      <c r="D528" s="5">
        <f t="shared" si="155"/>
        <v>5.5536774592289042</v>
      </c>
      <c r="E528" s="5">
        <f t="shared" si="156"/>
        <v>1.1427826217967683</v>
      </c>
      <c r="F528" s="5">
        <f t="shared" si="164"/>
        <v>1.1388801552842396</v>
      </c>
      <c r="G528" s="5">
        <f t="shared" si="157"/>
        <v>0.4925458044927814</v>
      </c>
      <c r="H528" s="5">
        <f t="shared" si="158"/>
        <v>0.48962802242742404</v>
      </c>
      <c r="J528" s="5">
        <f t="shared" si="165"/>
        <v>-3.9438347449211111E-3</v>
      </c>
      <c r="K528" s="5">
        <f t="shared" si="166"/>
        <v>0.73146614794685105</v>
      </c>
      <c r="L528" s="5">
        <f t="shared" si="167"/>
        <v>0.64891957313528725</v>
      </c>
      <c r="M528" s="5">
        <f t="shared" si="152"/>
        <v>0.64925361762083744</v>
      </c>
      <c r="N528" s="5">
        <f t="shared" si="152"/>
        <v>0.64925213288638339</v>
      </c>
      <c r="O528" s="5">
        <f t="shared" si="152"/>
        <v>0.6492521328568156</v>
      </c>
      <c r="P528" s="5">
        <f t="shared" si="152"/>
        <v>0.6492521328568156</v>
      </c>
      <c r="Q528" s="4">
        <f t="shared" si="168"/>
        <v>2.6412967054129689E-3</v>
      </c>
      <c r="R528" s="5">
        <f t="shared" si="159"/>
        <v>5.5536774592289042</v>
      </c>
      <c r="T528" s="4">
        <f t="shared" si="149"/>
        <v>1.9850000000000033E-3</v>
      </c>
      <c r="U528" s="5">
        <f t="shared" si="160"/>
        <v>0.3012836327755597</v>
      </c>
      <c r="V528" s="5">
        <f t="shared" si="161"/>
        <v>0.30260383041549499</v>
      </c>
      <c r="W528" s="5">
        <f t="shared" si="150"/>
        <v>-1.3201976399352944E-3</v>
      </c>
      <c r="AC528" s="4">
        <f t="shared" si="169"/>
        <v>1.9850000000000033E-3</v>
      </c>
      <c r="AD528" s="5">
        <f t="shared" si="170"/>
        <v>-2.9177820653573661E-3</v>
      </c>
      <c r="AE528" s="5">
        <f t="shared" si="162"/>
        <v>-2.9305675225726607E-3</v>
      </c>
      <c r="AF528" s="5">
        <f t="shared" si="171"/>
        <v>1.2785457215294671E-5</v>
      </c>
    </row>
    <row r="529" spans="1:32" x14ac:dyDescent="0.25">
      <c r="A529" s="4">
        <f t="shared" si="163"/>
        <v>1.9900000000000031E-3</v>
      </c>
      <c r="B529" s="5">
        <f t="shared" si="153"/>
        <v>18</v>
      </c>
      <c r="C529" s="5">
        <f t="shared" si="154"/>
        <v>5.2523938264533445</v>
      </c>
      <c r="D529" s="5">
        <f t="shared" si="155"/>
        <v>5.4537109448383969</v>
      </c>
      <c r="E529" s="5">
        <f t="shared" si="156"/>
        <v>1.1427826217967683</v>
      </c>
      <c r="F529" s="5">
        <f t="shared" si="164"/>
        <v>1.1401788765382088</v>
      </c>
      <c r="G529" s="5">
        <f t="shared" si="157"/>
        <v>0.4925458044927814</v>
      </c>
      <c r="H529" s="5">
        <f t="shared" si="158"/>
        <v>0.4905961483761781</v>
      </c>
      <c r="J529" s="5">
        <f t="shared" si="165"/>
        <v>-2.6313874283688523E-3</v>
      </c>
      <c r="K529" s="5">
        <f t="shared" si="166"/>
        <v>0.73277859526340328</v>
      </c>
      <c r="L529" s="5">
        <f t="shared" si="167"/>
        <v>0.6492521328568156</v>
      </c>
      <c r="M529" s="5">
        <f t="shared" si="152"/>
        <v>0.64958419986239857</v>
      </c>
      <c r="N529" s="5">
        <f t="shared" si="152"/>
        <v>0.64958272819116747</v>
      </c>
      <c r="O529" s="5">
        <f t="shared" si="152"/>
        <v>0.64958272816203066</v>
      </c>
      <c r="P529" s="5">
        <f t="shared" si="152"/>
        <v>0.64958272816203066</v>
      </c>
      <c r="Q529" s="4">
        <f t="shared" si="168"/>
        <v>2.6728407490885886E-3</v>
      </c>
      <c r="R529" s="5">
        <f t="shared" si="159"/>
        <v>5.4537109448383969</v>
      </c>
      <c r="T529" s="4">
        <f t="shared" si="149"/>
        <v>1.9900000000000031E-3</v>
      </c>
      <c r="U529" s="5">
        <f t="shared" si="160"/>
        <v>0.2013171183850524</v>
      </c>
      <c r="V529" s="5">
        <f t="shared" si="161"/>
        <v>0.20190194737673303</v>
      </c>
      <c r="W529" s="5">
        <f t="shared" si="150"/>
        <v>-5.8482899168063596E-4</v>
      </c>
      <c r="AC529" s="4">
        <f t="shared" si="169"/>
        <v>1.9900000000000031E-3</v>
      </c>
      <c r="AD529" s="5">
        <f t="shared" si="170"/>
        <v>-1.9496561166033044E-3</v>
      </c>
      <c r="AE529" s="5">
        <f t="shared" si="162"/>
        <v>-1.9553198943780808E-3</v>
      </c>
      <c r="AF529" s="5">
        <f t="shared" si="171"/>
        <v>5.6637777747763768E-6</v>
      </c>
    </row>
    <row r="530" spans="1:32" x14ac:dyDescent="0.25">
      <c r="A530" s="4">
        <f t="shared" si="163"/>
        <v>1.9950000000000028E-3</v>
      </c>
      <c r="B530" s="5">
        <f t="shared" si="153"/>
        <v>18</v>
      </c>
      <c r="C530" s="5">
        <f t="shared" si="154"/>
        <v>5.2523938264533445</v>
      </c>
      <c r="D530" s="5">
        <f t="shared" si="155"/>
        <v>5.353249004799892</v>
      </c>
      <c r="E530" s="5">
        <f t="shared" si="156"/>
        <v>1.1427826217967683</v>
      </c>
      <c r="F530" s="5">
        <f t="shared" si="164"/>
        <v>1.1414801266286654</v>
      </c>
      <c r="G530" s="5">
        <f t="shared" si="157"/>
        <v>0.4925458044927814</v>
      </c>
      <c r="H530" s="5">
        <f t="shared" si="158"/>
        <v>0.49156907227581031</v>
      </c>
      <c r="J530" s="5">
        <f t="shared" si="165"/>
        <v>-1.3163432501159731E-3</v>
      </c>
      <c r="K530" s="5">
        <f t="shared" si="166"/>
        <v>0.73409363944165618</v>
      </c>
      <c r="L530" s="5">
        <f t="shared" si="167"/>
        <v>0.64958272816203066</v>
      </c>
      <c r="M530" s="5">
        <f t="shared" si="152"/>
        <v>0.649912510227591</v>
      </c>
      <c r="N530" s="5">
        <f t="shared" si="152"/>
        <v>0.64991105438145258</v>
      </c>
      <c r="O530" s="5">
        <f t="shared" si="152"/>
        <v>0.64991105435285501</v>
      </c>
      <c r="P530" s="5">
        <f t="shared" si="152"/>
        <v>0.64991105435285501</v>
      </c>
      <c r="Q530" s="4">
        <f t="shared" si="168"/>
        <v>2.7045411223949236E-3</v>
      </c>
      <c r="R530" s="5">
        <f t="shared" si="159"/>
        <v>5.353249004799892</v>
      </c>
      <c r="T530" s="4">
        <f t="shared" si="149"/>
        <v>1.9950000000000028E-3</v>
      </c>
      <c r="U530" s="5">
        <f t="shared" si="160"/>
        <v>0.10085517834654745</v>
      </c>
      <c r="V530" s="5">
        <f t="shared" si="161"/>
        <v>0.10100081149182209</v>
      </c>
      <c r="W530" s="5">
        <f t="shared" si="150"/>
        <v>-1.4563314527464566E-4</v>
      </c>
      <c r="AC530" s="4">
        <f t="shared" si="169"/>
        <v>1.9950000000000028E-3</v>
      </c>
      <c r="AD530" s="5">
        <f t="shared" si="170"/>
        <v>-9.7673221697108792E-4</v>
      </c>
      <c r="AE530" s="5">
        <f t="shared" si="162"/>
        <v>-9.7814260151632589E-4</v>
      </c>
      <c r="AF530" s="5">
        <f t="shared" si="171"/>
        <v>1.4103845452379665E-6</v>
      </c>
    </row>
    <row r="531" spans="1:32" x14ac:dyDescent="0.25">
      <c r="A531" s="4">
        <f t="shared" si="163"/>
        <v>2.0000000000000026E-3</v>
      </c>
      <c r="B531" s="5">
        <f t="shared" si="153"/>
        <v>18</v>
      </c>
      <c r="C531" s="5">
        <f t="shared" si="154"/>
        <v>5.2523938264533445</v>
      </c>
      <c r="D531" s="5">
        <f t="shared" si="155"/>
        <v>5.2523938264532841</v>
      </c>
      <c r="E531" s="5">
        <f t="shared" si="156"/>
        <v>1.1427826217967683</v>
      </c>
      <c r="F531" s="5">
        <f t="shared" si="164"/>
        <v>1.1427826217967691</v>
      </c>
      <c r="G531" s="5">
        <f t="shared" si="157"/>
        <v>0.4925458044927814</v>
      </c>
      <c r="H531" s="5">
        <f t="shared" si="158"/>
        <v>0.49254580449278196</v>
      </c>
      <c r="J531" s="5">
        <f t="shared" si="165"/>
        <v>6.4944535748863802E-16</v>
      </c>
      <c r="K531" s="5">
        <f t="shared" si="166"/>
        <v>0.73540998269177282</v>
      </c>
      <c r="L531" s="5">
        <f t="shared" si="167"/>
        <v>0.64991105435285501</v>
      </c>
      <c r="M531" s="5">
        <f t="shared" ref="M531:P550" si="172">L531-($B$65*(EXP(L531/$B$64)-1)-$K531/$B$122+L531/$B$122)/($B$66*EXP(L531/$B$64)+$B$123)</f>
        <v>0.65023825471651275</v>
      </c>
      <c r="N531" s="5">
        <f t="shared" si="172"/>
        <v>0.65023681733194483</v>
      </c>
      <c r="O531" s="5">
        <f t="shared" si="172"/>
        <v>0.65023681730398719</v>
      </c>
      <c r="P531" s="5">
        <f t="shared" si="172"/>
        <v>0.65023681730398719</v>
      </c>
      <c r="Q531" s="4">
        <f t="shared" si="168"/>
        <v>2.7363655805154713E-3</v>
      </c>
      <c r="R531" s="5">
        <f t="shared" si="159"/>
        <v>5.2523938264532841</v>
      </c>
      <c r="T531" s="4">
        <f t="shared" si="149"/>
        <v>2.0000000000000026E-3</v>
      </c>
      <c r="U531" s="5">
        <f t="shared" si="160"/>
        <v>-6.0396132539608516E-14</v>
      </c>
      <c r="V531" s="5">
        <f t="shared" si="161"/>
        <v>-4.9830853859865113E-14</v>
      </c>
      <c r="W531" s="5">
        <f t="shared" si="150"/>
        <v>-1.0565278679743403E-14</v>
      </c>
      <c r="AC531" s="4">
        <f t="shared" si="169"/>
        <v>2.0000000000000026E-3</v>
      </c>
      <c r="AD531" s="5">
        <f t="shared" si="170"/>
        <v>5.5511151231257827E-16</v>
      </c>
      <c r="AE531" s="5">
        <f t="shared" si="162"/>
        <v>4.8258702390935618E-16</v>
      </c>
      <c r="AF531" s="5">
        <f t="shared" si="171"/>
        <v>7.2524488403222094E-17</v>
      </c>
    </row>
    <row r="532" spans="1:32" x14ac:dyDescent="0.25">
      <c r="A532" s="4">
        <f t="shared" si="163"/>
        <v>2.0050000000000024E-3</v>
      </c>
      <c r="B532" s="5">
        <f t="shared" si="153"/>
        <v>18</v>
      </c>
      <c r="C532" s="5">
        <f t="shared" si="154"/>
        <v>5.2523938264533445</v>
      </c>
      <c r="D532" s="5">
        <f t="shared" si="155"/>
        <v>5.1512488005988875</v>
      </c>
      <c r="E532" s="5">
        <f t="shared" si="156"/>
        <v>1.1427826217967683</v>
      </c>
      <c r="F532" s="5">
        <f t="shared" si="164"/>
        <v>1.144085077166896</v>
      </c>
      <c r="G532" s="5">
        <f t="shared" si="157"/>
        <v>0.4925458044927814</v>
      </c>
      <c r="H532" s="5">
        <f t="shared" si="158"/>
        <v>0.49352534373863904</v>
      </c>
      <c r="J532" s="5">
        <f t="shared" si="165"/>
        <v>1.3163432501172715E-3</v>
      </c>
      <c r="K532" s="5">
        <f t="shared" si="166"/>
        <v>0.73672632594188947</v>
      </c>
      <c r="L532" s="5">
        <f t="shared" ref="L532:L581" si="173">P531</f>
        <v>0.65023681730398719</v>
      </c>
      <c r="M532" s="5">
        <f t="shared" si="172"/>
        <v>0.6505611498741638</v>
      </c>
      <c r="N532" s="5">
        <f t="shared" si="172"/>
        <v>0.65055973345548235</v>
      </c>
      <c r="O532" s="5">
        <f t="shared" si="172"/>
        <v>0.6505597334282569</v>
      </c>
      <c r="P532" s="5">
        <f t="shared" si="172"/>
        <v>0.65055973342825701</v>
      </c>
      <c r="Q532" s="4">
        <f t="shared" si="168"/>
        <v>2.7682814988864912E-3</v>
      </c>
      <c r="R532" s="5">
        <f t="shared" si="159"/>
        <v>5.1512488005988875</v>
      </c>
      <c r="T532" s="4"/>
      <c r="U532" s="5"/>
      <c r="V532" s="5"/>
      <c r="W532" s="5"/>
    </row>
    <row r="533" spans="1:32" x14ac:dyDescent="0.25">
      <c r="A533" s="4">
        <f t="shared" si="163"/>
        <v>2.0100000000000022E-3</v>
      </c>
      <c r="B533" s="5">
        <f t="shared" si="153"/>
        <v>18</v>
      </c>
      <c r="C533" s="5">
        <f t="shared" si="154"/>
        <v>5.2523938264533445</v>
      </c>
      <c r="D533" s="5">
        <f t="shared" si="155"/>
        <v>5.0499183841496436</v>
      </c>
      <c r="E533" s="5">
        <f t="shared" si="156"/>
        <v>1.1427826217967683</v>
      </c>
      <c r="F533" s="5">
        <f t="shared" si="164"/>
        <v>1.1453862080098056</v>
      </c>
      <c r="G533" s="5">
        <f t="shared" si="157"/>
        <v>0.4925458044927814</v>
      </c>
      <c r="H533" s="5">
        <f t="shared" si="158"/>
        <v>0.49450667840015733</v>
      </c>
      <c r="J533" s="5">
        <f t="shared" si="165"/>
        <v>2.6313874283701486E-3</v>
      </c>
      <c r="K533" s="5">
        <f t="shared" si="166"/>
        <v>0.73804137012014226</v>
      </c>
      <c r="L533" s="5">
        <f t="shared" si="173"/>
        <v>0.65055973342825701</v>
      </c>
      <c r="M533" s="5">
        <f t="shared" si="172"/>
        <v>0.6508809227223894</v>
      </c>
      <c r="N533" s="5">
        <f t="shared" si="172"/>
        <v>0.65087952963605766</v>
      </c>
      <c r="O533" s="5">
        <f t="shared" si="172"/>
        <v>0.65087952960964823</v>
      </c>
      <c r="P533" s="5">
        <f t="shared" si="172"/>
        <v>0.65087952960964823</v>
      </c>
      <c r="Q533" s="4">
        <f t="shared" si="168"/>
        <v>2.8002559165365604E-3</v>
      </c>
      <c r="R533" s="5">
        <f t="shared" si="159"/>
        <v>5.0499183841496436</v>
      </c>
      <c r="T533" s="4"/>
      <c r="U533" s="5"/>
      <c r="V533" s="5"/>
      <c r="W533" s="5"/>
    </row>
    <row r="534" spans="1:32" x14ac:dyDescent="0.25">
      <c r="A534" s="4">
        <f t="shared" si="163"/>
        <v>2.015000000000002E-3</v>
      </c>
      <c r="B534" s="5">
        <f t="shared" si="153"/>
        <v>18</v>
      </c>
      <c r="C534" s="5">
        <f t="shared" si="154"/>
        <v>5.2523938264533445</v>
      </c>
      <c r="D534" s="5">
        <f t="shared" si="155"/>
        <v>4.9485079597884454</v>
      </c>
      <c r="E534" s="5">
        <f t="shared" si="156"/>
        <v>1.1427826217967683</v>
      </c>
      <c r="F534" s="5">
        <f t="shared" si="164"/>
        <v>1.1466847310054009</v>
      </c>
      <c r="G534" s="5">
        <f t="shared" si="157"/>
        <v>0.4925458044927814</v>
      </c>
      <c r="H534" s="5">
        <f t="shared" si="158"/>
        <v>0.4954887878984911</v>
      </c>
      <c r="J534" s="5">
        <f t="shared" si="165"/>
        <v>3.9438347449224052E-3</v>
      </c>
      <c r="K534" s="5">
        <f t="shared" si="166"/>
        <v>0.73935381743669459</v>
      </c>
      <c r="L534" s="5">
        <f t="shared" si="173"/>
        <v>0.65087952960964823</v>
      </c>
      <c r="M534" s="5">
        <f t="shared" si="172"/>
        <v>0.65119731066245756</v>
      </c>
      <c r="N534" s="5">
        <f t="shared" si="172"/>
        <v>0.6511959431324289</v>
      </c>
      <c r="O534" s="5">
        <f t="shared" si="172"/>
        <v>0.65119594310690976</v>
      </c>
      <c r="P534" s="5">
        <f t="shared" si="172"/>
        <v>0.65119594310690976</v>
      </c>
      <c r="Q534" s="4">
        <f t="shared" si="168"/>
        <v>2.8322555803711597E-3</v>
      </c>
      <c r="R534" s="5">
        <f t="shared" si="159"/>
        <v>4.9485079597884454</v>
      </c>
      <c r="T534" s="4"/>
      <c r="U534" s="5"/>
      <c r="V534" s="5"/>
      <c r="W534" s="5"/>
    </row>
    <row r="535" spans="1:32" x14ac:dyDescent="0.25">
      <c r="A535" s="4">
        <f t="shared" si="163"/>
        <v>2.0200000000000018E-3</v>
      </c>
      <c r="B535" s="5">
        <f t="shared" si="153"/>
        <v>18</v>
      </c>
      <c r="C535" s="5">
        <f t="shared" si="154"/>
        <v>5.2523938264533445</v>
      </c>
      <c r="D535" s="5">
        <f t="shared" si="155"/>
        <v>4.8471236930511719</v>
      </c>
      <c r="E535" s="5">
        <f t="shared" si="156"/>
        <v>1.1427826217967683</v>
      </c>
      <c r="F535" s="5">
        <f t="shared" si="164"/>
        <v>1.1479793655038619</v>
      </c>
      <c r="G535" s="5">
        <f t="shared" si="157"/>
        <v>0.4925458044927814</v>
      </c>
      <c r="H535" s="5">
        <f t="shared" si="158"/>
        <v>0.49647064407325314</v>
      </c>
      <c r="J535" s="5">
        <f t="shared" si="165"/>
        <v>5.2523899727263618E-3</v>
      </c>
      <c r="K535" s="5">
        <f t="shared" si="166"/>
        <v>0.74066237266449853</v>
      </c>
      <c r="L535" s="5">
        <f t="shared" si="173"/>
        <v>0.65119594310690976</v>
      </c>
      <c r="M535" s="5">
        <f t="shared" si="172"/>
        <v>0.65151006135112755</v>
      </c>
      <c r="N535" s="5">
        <f t="shared" si="172"/>
        <v>0.6515087214551728</v>
      </c>
      <c r="O535" s="5">
        <f t="shared" si="172"/>
        <v>0.65150872143060878</v>
      </c>
      <c r="P535" s="5">
        <f t="shared" si="172"/>
        <v>0.65150872143060878</v>
      </c>
      <c r="Q535" s="4">
        <f t="shared" si="168"/>
        <v>2.8642469902695621E-3</v>
      </c>
      <c r="R535" s="5">
        <f t="shared" si="159"/>
        <v>4.8471236930511719</v>
      </c>
      <c r="T535" s="4"/>
      <c r="U535" s="5"/>
      <c r="V535" s="5"/>
      <c r="W535" s="5"/>
    </row>
    <row r="536" spans="1:32" x14ac:dyDescent="0.25">
      <c r="A536" s="4">
        <f t="shared" si="163"/>
        <v>2.0250000000000016E-3</v>
      </c>
      <c r="B536" s="5">
        <f t="shared" si="153"/>
        <v>18</v>
      </c>
      <c r="C536" s="5">
        <f t="shared" si="154"/>
        <v>5.2523938264533445</v>
      </c>
      <c r="D536" s="5">
        <f t="shared" si="155"/>
        <v>4.7458723872447255</v>
      </c>
      <c r="E536" s="5">
        <f t="shared" si="156"/>
        <v>1.1427826217967683</v>
      </c>
      <c r="F536" s="5">
        <f t="shared" si="164"/>
        <v>1.1492688347839624</v>
      </c>
      <c r="G536" s="5">
        <f t="shared" si="157"/>
        <v>0.4925458044927814</v>
      </c>
      <c r="H536" s="5">
        <f t="shared" si="158"/>
        <v>0.49745121258756114</v>
      </c>
      <c r="J536" s="5">
        <f t="shared" si="165"/>
        <v>6.5557617257560388E-3</v>
      </c>
      <c r="K536" s="5">
        <f t="shared" si="166"/>
        <v>0.74196574441752816</v>
      </c>
      <c r="L536" s="5">
        <f t="shared" si="173"/>
        <v>0.65150872143060878</v>
      </c>
      <c r="M536" s="5">
        <f t="shared" si="172"/>
        <v>0.6518189325529905</v>
      </c>
      <c r="N536" s="5">
        <f t="shared" si="172"/>
        <v>0.6518176222199551</v>
      </c>
      <c r="O536" s="5">
        <f t="shared" si="172"/>
        <v>0.65181762219640116</v>
      </c>
      <c r="P536" s="5">
        <f t="shared" si="172"/>
        <v>0.65181762219640116</v>
      </c>
      <c r="Q536" s="4">
        <f t="shared" si="168"/>
        <v>2.8961964448648838E-3</v>
      </c>
      <c r="R536" s="5">
        <f t="shared" si="159"/>
        <v>4.7458723872447255</v>
      </c>
      <c r="T536" s="4"/>
      <c r="U536" s="5"/>
      <c r="V536" s="5"/>
      <c r="W536" s="5"/>
    </row>
    <row r="537" spans="1:32" x14ac:dyDescent="0.25">
      <c r="A537" s="4">
        <f t="shared" si="163"/>
        <v>2.0300000000000014E-3</v>
      </c>
      <c r="B537" s="5">
        <f t="shared" si="153"/>
        <v>18</v>
      </c>
      <c r="C537" s="5">
        <f t="shared" si="154"/>
        <v>5.2523938264533445</v>
      </c>
      <c r="D537" s="5">
        <f t="shared" si="155"/>
        <v>4.6448613366021991</v>
      </c>
      <c r="E537" s="5">
        <f t="shared" si="156"/>
        <v>1.1427826217967683</v>
      </c>
      <c r="F537" s="5">
        <f t="shared" si="164"/>
        <v>1.1505518673073469</v>
      </c>
      <c r="G537" s="5">
        <f t="shared" si="157"/>
        <v>0.4925458044927814</v>
      </c>
      <c r="H537" s="5">
        <f t="shared" si="158"/>
        <v>0.49842945435015706</v>
      </c>
      <c r="J537" s="5">
        <f t="shared" si="165"/>
        <v>7.8526637334490265E-3</v>
      </c>
      <c r="K537" s="5">
        <f t="shared" si="166"/>
        <v>0.74326264642522122</v>
      </c>
      <c r="L537" s="5">
        <f t="shared" si="173"/>
        <v>0.65181762219640116</v>
      </c>
      <c r="M537" s="5">
        <f t="shared" si="172"/>
        <v>0.65212369197175424</v>
      </c>
      <c r="N537" s="5">
        <f t="shared" si="172"/>
        <v>0.6521224129796882</v>
      </c>
      <c r="O537" s="5">
        <f t="shared" si="172"/>
        <v>0.65212241295718976</v>
      </c>
      <c r="P537" s="5">
        <f t="shared" si="172"/>
        <v>0.65212241295718976</v>
      </c>
      <c r="Q537" s="4">
        <f t="shared" si="168"/>
        <v>2.928070087880397E-3</v>
      </c>
      <c r="R537" s="5">
        <f t="shared" si="159"/>
        <v>4.6448613366021991</v>
      </c>
      <c r="T537" s="4"/>
      <c r="U537" s="5"/>
      <c r="V537" s="5"/>
      <c r="W537" s="5"/>
    </row>
    <row r="538" spans="1:32" x14ac:dyDescent="0.25">
      <c r="A538" s="4">
        <f t="shared" si="163"/>
        <v>2.0350000000000012E-3</v>
      </c>
      <c r="B538" s="5">
        <f t="shared" si="153"/>
        <v>18</v>
      </c>
      <c r="C538" s="5">
        <f t="shared" si="154"/>
        <v>5.2523938264533445</v>
      </c>
      <c r="D538" s="5">
        <f t="shared" si="155"/>
        <v>4.5441981780638212</v>
      </c>
      <c r="E538" s="5">
        <f t="shared" si="156"/>
        <v>1.1427826217967683</v>
      </c>
      <c r="F538" s="5">
        <f t="shared" si="164"/>
        <v>1.1518271979675732</v>
      </c>
      <c r="G538" s="5">
        <f t="shared" si="157"/>
        <v>0.4925458044927814</v>
      </c>
      <c r="H538" s="5">
        <f t="shared" si="158"/>
        <v>0.49940432695083464</v>
      </c>
      <c r="J538" s="5">
        <f t="shared" si="165"/>
        <v>9.1418161101007554E-3</v>
      </c>
      <c r="K538" s="5">
        <f t="shared" si="166"/>
        <v>0.74455179880187294</v>
      </c>
      <c r="L538" s="5">
        <f t="shared" si="173"/>
        <v>0.65212241295718976</v>
      </c>
      <c r="M538" s="5">
        <f t="shared" si="172"/>
        <v>0.65242411706304448</v>
      </c>
      <c r="N538" s="5">
        <f t="shared" si="172"/>
        <v>0.65242287103814578</v>
      </c>
      <c r="O538" s="5">
        <f t="shared" si="172"/>
        <v>0.65242287101673846</v>
      </c>
      <c r="P538" s="5">
        <f t="shared" si="172"/>
        <v>0.65242287101673846</v>
      </c>
      <c r="Q538" s="4">
        <f t="shared" si="168"/>
        <v>2.9598339548994709E-3</v>
      </c>
      <c r="R538" s="5">
        <f t="shared" si="159"/>
        <v>4.5441981780638212</v>
      </c>
      <c r="T538" s="4"/>
      <c r="U538" s="5"/>
      <c r="V538" s="5"/>
      <c r="W538" s="5"/>
    </row>
    <row r="539" spans="1:32" x14ac:dyDescent="0.25">
      <c r="A539" s="4">
        <f t="shared" si="163"/>
        <v>2.040000000000001E-3</v>
      </c>
      <c r="B539" s="5">
        <f t="shared" si="153"/>
        <v>18</v>
      </c>
      <c r="C539" s="5">
        <f t="shared" si="154"/>
        <v>5.2523938264533445</v>
      </c>
      <c r="D539" s="5">
        <f t="shared" si="155"/>
        <v>4.4439907420602065</v>
      </c>
      <c r="E539" s="5">
        <f t="shared" si="156"/>
        <v>1.1427826217967683</v>
      </c>
      <c r="F539" s="5">
        <f t="shared" si="164"/>
        <v>1.1530935693327176</v>
      </c>
      <c r="G539" s="5">
        <f t="shared" si="157"/>
        <v>0.4925458044927814</v>
      </c>
      <c r="H539" s="5">
        <f t="shared" si="158"/>
        <v>0.50037478610552966</v>
      </c>
      <c r="J539" s="5">
        <f t="shared" si="165"/>
        <v>1.0421946617956576E-2</v>
      </c>
      <c r="K539" s="5">
        <f t="shared" si="166"/>
        <v>0.74583192930972875</v>
      </c>
      <c r="L539" s="5">
        <f t="shared" si="173"/>
        <v>0.65242287101673846</v>
      </c>
      <c r="M539" s="5">
        <f t="shared" si="172"/>
        <v>0.65271999483116738</v>
      </c>
      <c r="N539" s="5">
        <f t="shared" si="172"/>
        <v>0.65271878324747779</v>
      </c>
      <c r="O539" s="5">
        <f t="shared" si="172"/>
        <v>0.65271878322718779</v>
      </c>
      <c r="P539" s="5">
        <f t="shared" si="172"/>
        <v>0.65271878322718779</v>
      </c>
      <c r="Q539" s="4">
        <f t="shared" si="168"/>
        <v>2.9914540204503425E-3</v>
      </c>
      <c r="R539" s="5">
        <f t="shared" si="159"/>
        <v>4.4439907420602065</v>
      </c>
      <c r="T539" s="4"/>
      <c r="U539" s="5"/>
      <c r="V539" s="5"/>
      <c r="W539" s="5"/>
    </row>
    <row r="540" spans="1:32" x14ac:dyDescent="0.25">
      <c r="A540" s="4">
        <f t="shared" si="163"/>
        <v>2.0450000000000008E-3</v>
      </c>
      <c r="B540" s="5">
        <f t="shared" si="153"/>
        <v>18</v>
      </c>
      <c r="C540" s="5">
        <f t="shared" si="154"/>
        <v>5.2523938264533445</v>
      </c>
      <c r="D540" s="5">
        <f t="shared" si="155"/>
        <v>4.3443469026616217</v>
      </c>
      <c r="E540" s="5">
        <f t="shared" si="156"/>
        <v>1.1427826217967683</v>
      </c>
      <c r="F540" s="5">
        <f t="shared" si="164"/>
        <v>1.1543497328803425</v>
      </c>
      <c r="G540" s="5">
        <f t="shared" si="157"/>
        <v>0.4925458044927814</v>
      </c>
      <c r="H540" s="5">
        <f t="shared" si="158"/>
        <v>0.50133978710754923</v>
      </c>
      <c r="J540" s="5">
        <f t="shared" si="165"/>
        <v>1.1691791922757339E-2</v>
      </c>
      <c r="K540" s="5">
        <f t="shared" si="166"/>
        <v>0.74710177461452953</v>
      </c>
      <c r="L540" s="5">
        <f t="shared" si="173"/>
        <v>0.65271878322718779</v>
      </c>
      <c r="M540" s="5">
        <f t="shared" si="172"/>
        <v>0.65301112161215669</v>
      </c>
      <c r="N540" s="5">
        <f t="shared" si="172"/>
        <v>0.65300994579194882</v>
      </c>
      <c r="O540" s="5">
        <f t="shared" si="172"/>
        <v>0.65300994577279314</v>
      </c>
      <c r="P540" s="5">
        <f t="shared" si="172"/>
        <v>0.65300994577279314</v>
      </c>
      <c r="Q540" s="4">
        <f t="shared" si="168"/>
        <v>3.0228962452909227E-3</v>
      </c>
      <c r="R540" s="5">
        <f t="shared" si="159"/>
        <v>4.3443469026616217</v>
      </c>
      <c r="T540" s="4"/>
      <c r="U540" s="5"/>
      <c r="V540" s="5"/>
      <c r="W540" s="5"/>
    </row>
    <row r="541" spans="1:32" x14ac:dyDescent="0.25">
      <c r="A541" s="4">
        <f t="shared" si="163"/>
        <v>2.0500000000000006E-3</v>
      </c>
      <c r="B541" s="5">
        <f t="shared" si="153"/>
        <v>18</v>
      </c>
      <c r="C541" s="5">
        <f t="shared" si="154"/>
        <v>5.2523938264533445</v>
      </c>
      <c r="D541" s="5">
        <f t="shared" si="155"/>
        <v>4.2453744274419911</v>
      </c>
      <c r="E541" s="5">
        <f t="shared" si="156"/>
        <v>1.1427826217967683</v>
      </c>
      <c r="F541" s="5">
        <f t="shared" si="164"/>
        <v>1.1555944502236419</v>
      </c>
      <c r="G541" s="5">
        <f t="shared" si="157"/>
        <v>0.4925458044927814</v>
      </c>
      <c r="H541" s="5">
        <f t="shared" si="158"/>
        <v>0.50229828628156503</v>
      </c>
      <c r="J541" s="5">
        <f t="shared" si="165"/>
        <v>1.2950098840497561E-2</v>
      </c>
      <c r="K541" s="5">
        <f t="shared" si="166"/>
        <v>0.74836008153226974</v>
      </c>
      <c r="L541" s="5">
        <f t="shared" si="173"/>
        <v>0.65300994577279314</v>
      </c>
      <c r="M541" s="5">
        <f t="shared" si="172"/>
        <v>0.65329730284529475</v>
      </c>
      <c r="N541" s="5">
        <f t="shared" si="172"/>
        <v>0.65329616396009005</v>
      </c>
      <c r="O541" s="5">
        <f t="shared" si="172"/>
        <v>0.6532961639420769</v>
      </c>
      <c r="P541" s="5">
        <f t="shared" si="172"/>
        <v>0.6532961639420769</v>
      </c>
      <c r="Q541" s="4">
        <f t="shared" si="168"/>
        <v>3.0541266237836305E-3</v>
      </c>
      <c r="R541" s="5">
        <f t="shared" si="159"/>
        <v>4.2453744274419911</v>
      </c>
      <c r="T541" s="4"/>
      <c r="U541" s="5"/>
      <c r="V541" s="5"/>
      <c r="W541" s="5"/>
    </row>
    <row r="542" spans="1:32" x14ac:dyDescent="0.25">
      <c r="A542" s="4">
        <f t="shared" si="163"/>
        <v>2.0550000000000004E-3</v>
      </c>
      <c r="B542" s="5">
        <f t="shared" si="153"/>
        <v>18</v>
      </c>
      <c r="C542" s="5">
        <f t="shared" si="154"/>
        <v>5.2523938264533445</v>
      </c>
      <c r="D542" s="5">
        <f t="shared" si="155"/>
        <v>4.1471808273925426</v>
      </c>
      <c r="E542" s="5">
        <f t="shared" si="156"/>
        <v>1.1427826217967683</v>
      </c>
      <c r="F542" s="5">
        <f t="shared" si="164"/>
        <v>1.1568264943275746</v>
      </c>
      <c r="G542" s="5">
        <f t="shared" si="157"/>
        <v>0.4925458044927814</v>
      </c>
      <c r="H542" s="5">
        <f t="shared" si="158"/>
        <v>0.50324924243712432</v>
      </c>
      <c r="J542" s="5">
        <f t="shared" si="165"/>
        <v>1.419562557416652E-2</v>
      </c>
      <c r="K542" s="5">
        <f t="shared" si="166"/>
        <v>0.74960560826593869</v>
      </c>
      <c r="L542" s="5">
        <f t="shared" si="173"/>
        <v>0.6532961639420769</v>
      </c>
      <c r="M542" s="5">
        <f t="shared" si="172"/>
        <v>0.65357835283516497</v>
      </c>
      <c r="N542" s="5">
        <f t="shared" si="172"/>
        <v>0.65357725190732119</v>
      </c>
      <c r="O542" s="5">
        <f t="shared" si="172"/>
        <v>0.65357725189045035</v>
      </c>
      <c r="P542" s="5">
        <f t="shared" si="172"/>
        <v>0.65357725189045035</v>
      </c>
      <c r="Q542" s="4">
        <f t="shared" si="168"/>
        <v>3.085111231254553E-3</v>
      </c>
      <c r="R542" s="5">
        <f t="shared" si="159"/>
        <v>4.1471808273925426</v>
      </c>
      <c r="T542" s="4"/>
      <c r="U542" s="5"/>
      <c r="V542" s="5"/>
      <c r="W542" s="5"/>
    </row>
    <row r="543" spans="1:32" x14ac:dyDescent="0.25">
      <c r="A543" s="4">
        <f t="shared" si="163"/>
        <v>2.0600000000000002E-3</v>
      </c>
      <c r="B543" s="5">
        <f t="shared" si="153"/>
        <v>18</v>
      </c>
      <c r="C543" s="5">
        <f t="shared" si="154"/>
        <v>5.2523938264533445</v>
      </c>
      <c r="D543" s="5">
        <f t="shared" si="155"/>
        <v>4.0498732072051418</v>
      </c>
      <c r="E543" s="5">
        <f t="shared" si="156"/>
        <v>1.1427826217967683</v>
      </c>
      <c r="F543" s="5">
        <f t="shared" si="164"/>
        <v>1.1580446507138102</v>
      </c>
      <c r="G543" s="5">
        <f t="shared" si="157"/>
        <v>0.4925458044927814</v>
      </c>
      <c r="H543" s="5">
        <f t="shared" si="158"/>
        <v>0.50419161831858117</v>
      </c>
      <c r="J543" s="5">
        <f t="shared" si="165"/>
        <v>1.5427142939252422E-2</v>
      </c>
      <c r="K543" s="5">
        <f t="shared" si="166"/>
        <v>0.75083712563102456</v>
      </c>
      <c r="L543" s="5">
        <f t="shared" si="173"/>
        <v>0.65357725189045035</v>
      </c>
      <c r="M543" s="5">
        <f t="shared" si="172"/>
        <v>0.65385409450615384</v>
      </c>
      <c r="N543" s="5">
        <f t="shared" si="172"/>
        <v>0.65385303241096548</v>
      </c>
      <c r="O543" s="5">
        <f t="shared" si="172"/>
        <v>0.65385303239522896</v>
      </c>
      <c r="P543" s="5">
        <f t="shared" si="172"/>
        <v>0.65385303239522896</v>
      </c>
      <c r="Q543" s="4">
        <f t="shared" si="168"/>
        <v>3.115816271235956E-3</v>
      </c>
      <c r="R543" s="5">
        <f t="shared" si="159"/>
        <v>4.0498732072051418</v>
      </c>
      <c r="T543" s="4"/>
      <c r="U543" s="5"/>
      <c r="V543" s="5"/>
      <c r="W543" s="5"/>
    </row>
    <row r="544" spans="1:32" x14ac:dyDescent="0.25">
      <c r="A544" s="4">
        <f t="shared" si="163"/>
        <v>2.065E-3</v>
      </c>
      <c r="B544" s="5">
        <f t="shared" si="153"/>
        <v>18</v>
      </c>
      <c r="C544" s="5">
        <f t="shared" si="154"/>
        <v>5.2523938264533445</v>
      </c>
      <c r="D544" s="5">
        <f t="shared" si="155"/>
        <v>3.9535581162302602</v>
      </c>
      <c r="E544" s="5">
        <f t="shared" si="156"/>
        <v>1.1427826217967683</v>
      </c>
      <c r="F544" s="5">
        <f t="shared" si="164"/>
        <v>1.1592477186533219</v>
      </c>
      <c r="G544" s="5">
        <f t="shared" si="157"/>
        <v>0.4925458044927814</v>
      </c>
      <c r="H544" s="5">
        <f t="shared" si="158"/>
        <v>0.50512438204849519</v>
      </c>
      <c r="J544" s="5">
        <f t="shared" si="165"/>
        <v>1.6643435576798895E-2</v>
      </c>
      <c r="K544" s="5">
        <f t="shared" si="166"/>
        <v>0.75205341826857108</v>
      </c>
      <c r="L544" s="5">
        <f t="shared" si="173"/>
        <v>0.65385303239522896</v>
      </c>
      <c r="M544" s="5">
        <f t="shared" si="172"/>
        <v>0.6541243591511916</v>
      </c>
      <c r="N544" s="5">
        <f t="shared" si="172"/>
        <v>0.654123336619444</v>
      </c>
      <c r="O544" s="5">
        <f t="shared" si="172"/>
        <v>0.65412333660482669</v>
      </c>
      <c r="P544" s="5">
        <f t="shared" si="172"/>
        <v>0.65412333660482669</v>
      </c>
      <c r="Q544" s="4">
        <f t="shared" si="168"/>
        <v>3.1462081224959164E-3</v>
      </c>
      <c r="R544" s="5">
        <f t="shared" si="159"/>
        <v>3.9535581162302602</v>
      </c>
      <c r="T544" s="4"/>
      <c r="U544" s="5"/>
      <c r="V544" s="5"/>
      <c r="W544" s="5"/>
    </row>
    <row r="545" spans="1:23" x14ac:dyDescent="0.25">
      <c r="A545" s="4">
        <f t="shared" si="163"/>
        <v>2.0699999999999998E-3</v>
      </c>
      <c r="B545" s="5">
        <f t="shared" si="153"/>
        <v>18</v>
      </c>
      <c r="C545" s="5">
        <f t="shared" si="154"/>
        <v>5.2523938264533445</v>
      </c>
      <c r="D545" s="5">
        <f t="shared" si="155"/>
        <v>3.8583414004000254</v>
      </c>
      <c r="E545" s="5">
        <f t="shared" si="156"/>
        <v>1.1427826217967683</v>
      </c>
      <c r="F545" s="5">
        <f t="shared" si="164"/>
        <v>1.160434512345466</v>
      </c>
      <c r="G545" s="5">
        <f t="shared" si="157"/>
        <v>0.4925458044927814</v>
      </c>
      <c r="H545" s="5">
        <f t="shared" si="158"/>
        <v>0.50604650856168232</v>
      </c>
      <c r="J545" s="5">
        <f t="shared" si="165"/>
        <v>1.7843303152817326E-2</v>
      </c>
      <c r="K545" s="5">
        <f t="shared" si="166"/>
        <v>0.7532532858445895</v>
      </c>
      <c r="L545" s="5">
        <f t="shared" si="173"/>
        <v>0.65412333660482669</v>
      </c>
      <c r="M545" s="5">
        <f t="shared" si="172"/>
        <v>0.65438898617637931</v>
      </c>
      <c r="N545" s="5">
        <f t="shared" si="172"/>
        <v>0.65438800379730389</v>
      </c>
      <c r="O545" s="5">
        <f t="shared" si="172"/>
        <v>0.65438800378378359</v>
      </c>
      <c r="P545" s="5">
        <f t="shared" si="172"/>
        <v>0.65438800378378359</v>
      </c>
      <c r="Q545" s="4">
        <f t="shared" si="168"/>
        <v>3.176253385763426E-3</v>
      </c>
      <c r="R545" s="5">
        <f t="shared" si="159"/>
        <v>3.8583414004000254</v>
      </c>
      <c r="T545" s="4"/>
      <c r="U545" s="5"/>
      <c r="V545" s="5"/>
      <c r="W545" s="5"/>
    </row>
    <row r="546" spans="1:23" x14ac:dyDescent="0.25">
      <c r="A546" s="4">
        <f t="shared" si="163"/>
        <v>2.0749999999999996E-3</v>
      </c>
      <c r="B546" s="5">
        <f t="shared" si="153"/>
        <v>18</v>
      </c>
      <c r="C546" s="5">
        <f t="shared" si="154"/>
        <v>5.2523938264533445</v>
      </c>
      <c r="D546" s="5">
        <f t="shared" si="155"/>
        <v>3.7643280553915677</v>
      </c>
      <c r="E546" s="5">
        <f t="shared" si="156"/>
        <v>1.1427826217967683</v>
      </c>
      <c r="F546" s="5">
        <f t="shared" si="164"/>
        <v>1.1616038620824072</v>
      </c>
      <c r="G546" s="5">
        <f t="shared" si="157"/>
        <v>0.4925458044927814</v>
      </c>
      <c r="H546" s="5">
        <f t="shared" si="158"/>
        <v>0.50695698102725517</v>
      </c>
      <c r="J546" s="5">
        <f t="shared" si="165"/>
        <v>1.9025561542872091E-2</v>
      </c>
      <c r="K546" s="5">
        <f t="shared" si="166"/>
        <v>0.75443554423464421</v>
      </c>
      <c r="L546" s="5">
        <f t="shared" si="173"/>
        <v>0.65438800378378359</v>
      </c>
      <c r="M546" s="5">
        <f t="shared" si="172"/>
        <v>0.65464782284302536</v>
      </c>
      <c r="N546" s="5">
        <f t="shared" si="172"/>
        <v>0.65464688106760305</v>
      </c>
      <c r="O546" s="5">
        <f t="shared" si="172"/>
        <v>0.65464688105515201</v>
      </c>
      <c r="P546" s="5">
        <f t="shared" si="172"/>
        <v>0.65464688105515201</v>
      </c>
      <c r="Q546" s="4">
        <f t="shared" si="168"/>
        <v>3.2059189300621227E-3</v>
      </c>
      <c r="R546" s="5">
        <f t="shared" si="159"/>
        <v>3.7643280553915677</v>
      </c>
      <c r="T546" s="4"/>
      <c r="U546" s="5"/>
      <c r="V546" s="5"/>
      <c r="W546" s="5"/>
    </row>
    <row r="547" spans="1:23" x14ac:dyDescent="0.25">
      <c r="A547" s="4">
        <f t="shared" si="163"/>
        <v>2.0799999999999994E-3</v>
      </c>
      <c r="B547" s="5">
        <f t="shared" si="153"/>
        <v>18</v>
      </c>
      <c r="C547" s="5">
        <f t="shared" si="154"/>
        <v>5.2523938264533445</v>
      </c>
      <c r="D547" s="5">
        <f t="shared" si="155"/>
        <v>3.6716220812925116</v>
      </c>
      <c r="E547" s="5">
        <f t="shared" si="156"/>
        <v>1.1427826217967683</v>
      </c>
      <c r="F547" s="5">
        <f t="shared" si="164"/>
        <v>1.1627546153977488</v>
      </c>
      <c r="G547" s="5">
        <f t="shared" si="157"/>
        <v>0.4925458044927814</v>
      </c>
      <c r="H547" s="5">
        <f t="shared" si="158"/>
        <v>0.50785479225611552</v>
      </c>
      <c r="J547" s="5">
        <f t="shared" si="165"/>
        <v>2.0189044000667858E-2</v>
      </c>
      <c r="K547" s="5">
        <f t="shared" si="166"/>
        <v>0.75559902669244006</v>
      </c>
      <c r="L547" s="5">
        <f t="shared" si="173"/>
        <v>0.65464688105515201</v>
      </c>
      <c r="M547" s="5">
        <f t="shared" si="172"/>
        <v>0.65490072400848443</v>
      </c>
      <c r="N547" s="5">
        <f t="shared" si="172"/>
        <v>0.65489982315304829</v>
      </c>
      <c r="O547" s="5">
        <f t="shared" si="172"/>
        <v>0.6548998231416332</v>
      </c>
      <c r="P547" s="5">
        <f t="shared" si="172"/>
        <v>0.6548998231416332</v>
      </c>
      <c r="Q547" s="4">
        <f t="shared" si="168"/>
        <v>3.2351719385700323E-3</v>
      </c>
      <c r="R547" s="5">
        <f t="shared" si="159"/>
        <v>3.6716220812925116</v>
      </c>
      <c r="T547" s="4"/>
      <c r="U547" s="5"/>
      <c r="V547" s="5"/>
      <c r="W547" s="5"/>
    </row>
    <row r="548" spans="1:23" x14ac:dyDescent="0.25">
      <c r="A548" s="4">
        <f t="shared" si="163"/>
        <v>2.0849999999999992E-3</v>
      </c>
      <c r="B548" s="5">
        <f t="shared" si="153"/>
        <v>18</v>
      </c>
      <c r="C548" s="5">
        <f t="shared" si="154"/>
        <v>5.2523938264533445</v>
      </c>
      <c r="D548" s="5">
        <f t="shared" si="155"/>
        <v>3.5803263390147837</v>
      </c>
      <c r="E548" s="5">
        <f t="shared" si="156"/>
        <v>1.1427826217967683</v>
      </c>
      <c r="F548" s="5">
        <f t="shared" si="164"/>
        <v>1.1638856381982565</v>
      </c>
      <c r="G548" s="5">
        <f t="shared" si="157"/>
        <v>0.4925458044927814</v>
      </c>
      <c r="H548" s="5">
        <f t="shared" si="158"/>
        <v>0.50873894609151449</v>
      </c>
      <c r="J548" s="5">
        <f t="shared" si="165"/>
        <v>2.1332602309487789E-2</v>
      </c>
      <c r="K548" s="5">
        <f t="shared" si="166"/>
        <v>0.7567425850012599</v>
      </c>
      <c r="L548" s="5">
        <f t="shared" si="173"/>
        <v>0.6548998231416332</v>
      </c>
      <c r="M548" s="5">
        <f t="shared" si="172"/>
        <v>0.65514755186706808</v>
      </c>
      <c r="N548" s="5">
        <f t="shared" si="172"/>
        <v>0.65514669211715892</v>
      </c>
      <c r="O548" s="5">
        <f t="shared" si="172"/>
        <v>0.65514669210674192</v>
      </c>
      <c r="P548" s="5">
        <f t="shared" si="172"/>
        <v>0.65514669210674192</v>
      </c>
      <c r="Q548" s="4">
        <f t="shared" si="168"/>
        <v>3.2639799539276259E-3</v>
      </c>
      <c r="R548" s="5">
        <f t="shared" si="159"/>
        <v>3.5803263390147837</v>
      </c>
      <c r="T548" s="4"/>
      <c r="U548" s="5"/>
      <c r="V548" s="5"/>
      <c r="W548" s="5"/>
    </row>
    <row r="549" spans="1:23" x14ac:dyDescent="0.25">
      <c r="A549" s="4">
        <f t="shared" si="163"/>
        <v>2.089999999999999E-3</v>
      </c>
      <c r="B549" s="5">
        <f t="shared" si="153"/>
        <v>18</v>
      </c>
      <c r="C549" s="5">
        <f t="shared" si="154"/>
        <v>5.2523938264533445</v>
      </c>
      <c r="D549" s="5">
        <f t="shared" si="155"/>
        <v>3.4905424086908585</v>
      </c>
      <c r="E549" s="5">
        <f t="shared" si="156"/>
        <v>1.1427826217967683</v>
      </c>
      <c r="F549" s="5">
        <f t="shared" si="164"/>
        <v>1.1649958158775662</v>
      </c>
      <c r="G549" s="5">
        <f t="shared" si="157"/>
        <v>0.4925458044927814</v>
      </c>
      <c r="H549" s="5">
        <f t="shared" si="158"/>
        <v>0.50960845878041505</v>
      </c>
      <c r="J549" s="5">
        <f t="shared" si="165"/>
        <v>2.2455107915344611E-2</v>
      </c>
      <c r="K549" s="5">
        <f t="shared" si="166"/>
        <v>0.75786509060711682</v>
      </c>
      <c r="L549" s="5">
        <f t="shared" si="173"/>
        <v>0.65514669210674192</v>
      </c>
      <c r="M549" s="5">
        <f t="shared" si="172"/>
        <v>0.65538817569217978</v>
      </c>
      <c r="N549" s="5">
        <f t="shared" si="172"/>
        <v>0.65538735710661211</v>
      </c>
      <c r="O549" s="5">
        <f t="shared" si="172"/>
        <v>0.65538735709715124</v>
      </c>
      <c r="P549" s="5">
        <f t="shared" si="172"/>
        <v>0.65538735709715124</v>
      </c>
      <c r="Q549" s="4">
        <f t="shared" si="168"/>
        <v>3.2923109229203353E-3</v>
      </c>
      <c r="R549" s="5">
        <f t="shared" si="159"/>
        <v>3.4905424086908585</v>
      </c>
      <c r="T549" s="4"/>
      <c r="U549" s="5"/>
      <c r="V549" s="5"/>
      <c r="W549" s="5"/>
    </row>
    <row r="550" spans="1:23" x14ac:dyDescent="0.25">
      <c r="A550" s="4">
        <f t="shared" si="163"/>
        <v>2.0949999999999988E-3</v>
      </c>
      <c r="B550" s="5">
        <f t="shared" si="153"/>
        <v>18</v>
      </c>
      <c r="C550" s="5">
        <f t="shared" si="154"/>
        <v>5.2523938264533445</v>
      </c>
      <c r="D550" s="5">
        <f t="shared" si="155"/>
        <v>3.4023704502721515</v>
      </c>
      <c r="E550" s="5">
        <f t="shared" si="156"/>
        <v>1.1427826217967683</v>
      </c>
      <c r="F550" s="5">
        <f t="shared" si="164"/>
        <v>1.1660840544107884</v>
      </c>
      <c r="G550" s="5">
        <f t="shared" si="157"/>
        <v>0.4925458044927814</v>
      </c>
      <c r="H550" s="5">
        <f t="shared" si="158"/>
        <v>0.51046236032352743</v>
      </c>
      <c r="J550" s="5">
        <f t="shared" si="165"/>
        <v>2.3555453040726957E-2</v>
      </c>
      <c r="K550" s="5">
        <f t="shared" si="166"/>
        <v>0.75896543573249908</v>
      </c>
      <c r="L550" s="5">
        <f t="shared" si="173"/>
        <v>0.65538735709715124</v>
      </c>
      <c r="M550" s="5">
        <f t="shared" si="172"/>
        <v>0.65562247158071474</v>
      </c>
      <c r="N550" s="5">
        <f t="shared" si="172"/>
        <v>0.65562169409581117</v>
      </c>
      <c r="O550" s="5">
        <f t="shared" si="172"/>
        <v>0.65562169408726112</v>
      </c>
      <c r="P550" s="5">
        <f t="shared" si="172"/>
        <v>0.65562169408726112</v>
      </c>
      <c r="Q550" s="4">
        <f t="shared" si="168"/>
        <v>3.3201332404661872E-3</v>
      </c>
      <c r="R550" s="5">
        <f t="shared" si="159"/>
        <v>3.4023704502721515</v>
      </c>
      <c r="T550" s="4"/>
      <c r="U550" s="5"/>
      <c r="V550" s="5"/>
      <c r="W550" s="5"/>
    </row>
    <row r="551" spans="1:23" x14ac:dyDescent="0.25">
      <c r="A551" s="4">
        <f t="shared" si="163"/>
        <v>2.0999999999999986E-3</v>
      </c>
      <c r="B551" s="5">
        <f t="shared" si="153"/>
        <v>18</v>
      </c>
      <c r="C551" s="5">
        <f t="shared" si="154"/>
        <v>5.2523938264533445</v>
      </c>
      <c r="D551" s="5">
        <f t="shared" si="155"/>
        <v>3.3159090665361841</v>
      </c>
      <c r="E551" s="5">
        <f t="shared" si="156"/>
        <v>1.1427826217967683</v>
      </c>
      <c r="F551" s="5">
        <f t="shared" si="164"/>
        <v>1.1671492814289448</v>
      </c>
      <c r="G551" s="5">
        <f t="shared" si="157"/>
        <v>0.4925458044927814</v>
      </c>
      <c r="H551" s="5">
        <f t="shared" si="158"/>
        <v>0.51129969580201562</v>
      </c>
      <c r="J551" s="5">
        <f t="shared" si="165"/>
        <v>2.4632551777842425E-2</v>
      </c>
      <c r="K551" s="5">
        <f t="shared" si="166"/>
        <v>0.76004253446961456</v>
      </c>
      <c r="L551" s="5">
        <f t="shared" si="173"/>
        <v>0.65562169408726112</v>
      </c>
      <c r="M551" s="5">
        <f t="shared" ref="M551:P570" si="174">L551-($B$65*(EXP(L551/$B$64)-1)-$K551/$B$122+L551/$B$122)/($B$66*EXP(L551/$B$64)+$B$123)</f>
        <v>0.65585032220065631</v>
      </c>
      <c r="N551" s="5">
        <f t="shared" si="174"/>
        <v>0.65584958563461626</v>
      </c>
      <c r="O551" s="5">
        <f t="shared" si="174"/>
        <v>0.6558495856269293</v>
      </c>
      <c r="P551" s="5">
        <f t="shared" si="174"/>
        <v>0.6558495856269293</v>
      </c>
      <c r="Q551" s="4">
        <f t="shared" si="168"/>
        <v>3.3474157928433551E-3</v>
      </c>
      <c r="R551" s="5">
        <f t="shared" si="159"/>
        <v>3.3159090665361841</v>
      </c>
      <c r="T551" s="4"/>
      <c r="U551" s="5"/>
      <c r="V551" s="5"/>
      <c r="W551" s="5"/>
    </row>
    <row r="552" spans="1:23" x14ac:dyDescent="0.25">
      <c r="A552" s="4">
        <f t="shared" si="163"/>
        <v>2.1049999999999984E-3</v>
      </c>
      <c r="B552" s="5">
        <f t="shared" si="153"/>
        <v>18</v>
      </c>
      <c r="C552" s="5">
        <f t="shared" si="154"/>
        <v>5.2523938264533445</v>
      </c>
      <c r="D552" s="5">
        <f t="shared" si="155"/>
        <v>3.2312551686990503</v>
      </c>
      <c r="E552" s="5">
        <f t="shared" si="156"/>
        <v>1.1427826217967683</v>
      </c>
      <c r="F552" s="5">
        <f t="shared" si="164"/>
        <v>1.1681904472721705</v>
      </c>
      <c r="G552" s="5">
        <f t="shared" si="157"/>
        <v>0.4925458044927814</v>
      </c>
      <c r="H552" s="5">
        <f t="shared" si="158"/>
        <v>0.51211952667897465</v>
      </c>
      <c r="J552" s="5">
        <f t="shared" si="165"/>
        <v>2.5685341160277233E-2</v>
      </c>
      <c r="K552" s="5">
        <f t="shared" si="166"/>
        <v>0.76109532385204937</v>
      </c>
      <c r="L552" s="5">
        <f t="shared" si="173"/>
        <v>0.6558495856269293</v>
      </c>
      <c r="M552" s="5">
        <f t="shared" si="174"/>
        <v>0.65607161654270252</v>
      </c>
      <c r="N552" s="5">
        <f t="shared" si="174"/>
        <v>0.65607092060006988</v>
      </c>
      <c r="O552" s="5">
        <f t="shared" si="174"/>
        <v>0.65607092059319594</v>
      </c>
      <c r="P552" s="5">
        <f t="shared" si="174"/>
        <v>0.65607092059319583</v>
      </c>
      <c r="Q552" s="4">
        <f t="shared" si="168"/>
        <v>3.3741280000956228E-3</v>
      </c>
      <c r="R552" s="5">
        <f t="shared" si="159"/>
        <v>3.2312551686990503</v>
      </c>
      <c r="T552" s="4"/>
      <c r="U552" s="5"/>
      <c r="V552" s="5"/>
      <c r="W552" s="5"/>
    </row>
    <row r="553" spans="1:23" x14ac:dyDescent="0.25">
      <c r="A553" s="4">
        <f t="shared" si="163"/>
        <v>2.1099999999999982E-3</v>
      </c>
      <c r="B553" s="5">
        <f t="shared" si="153"/>
        <v>18</v>
      </c>
      <c r="C553" s="5">
        <f t="shared" si="154"/>
        <v>5.2523938264533445</v>
      </c>
      <c r="D553" s="5">
        <f t="shared" si="155"/>
        <v>3.1485038448145168</v>
      </c>
      <c r="E553" s="5">
        <f t="shared" si="156"/>
        <v>1.1427826217967683</v>
      </c>
      <c r="F553" s="5">
        <f t="shared" si="164"/>
        <v>1.1692065260206674</v>
      </c>
      <c r="G553" s="5">
        <f t="shared" si="157"/>
        <v>0.4925458044927814</v>
      </c>
      <c r="H553" s="5">
        <f t="shared" si="158"/>
        <v>0.51292093207391931</v>
      </c>
      <c r="J553" s="5">
        <f t="shared" si="165"/>
        <v>2.6712782212015614E-2</v>
      </c>
      <c r="K553" s="5">
        <f t="shared" si="166"/>
        <v>0.76212276490378772</v>
      </c>
      <c r="L553" s="5">
        <f t="shared" si="173"/>
        <v>0.65607092059319583</v>
      </c>
      <c r="M553" s="5">
        <f t="shared" si="174"/>
        <v>0.65628624967666183</v>
      </c>
      <c r="N553" s="5">
        <f t="shared" si="174"/>
        <v>0.65628559395286046</v>
      </c>
      <c r="O553" s="5">
        <f t="shared" si="174"/>
        <v>0.65628559394674824</v>
      </c>
      <c r="P553" s="5">
        <f t="shared" si="174"/>
        <v>0.65628559394674824</v>
      </c>
      <c r="Q553" s="4">
        <f t="shared" si="168"/>
        <v>3.4002398575585357E-3</v>
      </c>
      <c r="R553" s="5">
        <f t="shared" si="159"/>
        <v>3.1485038448145168</v>
      </c>
      <c r="T553" s="4"/>
      <c r="U553" s="5"/>
      <c r="V553" s="5"/>
      <c r="W553" s="5"/>
    </row>
    <row r="554" spans="1:23" x14ac:dyDescent="0.25">
      <c r="A554" s="4">
        <f t="shared" si="163"/>
        <v>2.114999999999998E-3</v>
      </c>
      <c r="B554" s="5">
        <f t="shared" si="153"/>
        <v>18</v>
      </c>
      <c r="C554" s="5">
        <f t="shared" si="154"/>
        <v>5.2523938264533445</v>
      </c>
      <c r="D554" s="5">
        <f t="shared" si="155"/>
        <v>3.0677482311330468</v>
      </c>
      <c r="E554" s="5">
        <f t="shared" si="156"/>
        <v>1.1427826217967683</v>
      </c>
      <c r="F554" s="5">
        <f t="shared" si="164"/>
        <v>1.1701965165023847</v>
      </c>
      <c r="G554" s="5">
        <f t="shared" si="157"/>
        <v>0.4925458044927814</v>
      </c>
      <c r="H554" s="5">
        <f t="shared" si="158"/>
        <v>0.5137030100086083</v>
      </c>
      <c r="J554" s="5">
        <f t="shared" si="165"/>
        <v>2.7713860972784072E-2</v>
      </c>
      <c r="K554" s="5">
        <f t="shared" si="166"/>
        <v>0.76312384366455621</v>
      </c>
      <c r="L554" s="5">
        <f t="shared" si="173"/>
        <v>0.65628559394674824</v>
      </c>
      <c r="M554" s="5">
        <f t="shared" si="174"/>
        <v>0.65649412251326766</v>
      </c>
      <c r="N554" s="5">
        <f t="shared" si="174"/>
        <v>0.65649350649917926</v>
      </c>
      <c r="O554" s="5">
        <f t="shared" si="174"/>
        <v>0.65649350649377647</v>
      </c>
      <c r="P554" s="5">
        <f t="shared" si="174"/>
        <v>0.65649350649377647</v>
      </c>
      <c r="Q554" s="4">
        <f t="shared" si="168"/>
        <v>3.425721976451556E-3</v>
      </c>
      <c r="R554" s="5">
        <f t="shared" si="159"/>
        <v>3.0677482311330468</v>
      </c>
      <c r="T554" s="4"/>
      <c r="U554" s="5"/>
      <c r="V554" s="5"/>
      <c r="W554" s="5"/>
    </row>
    <row r="555" spans="1:23" x14ac:dyDescent="0.25">
      <c r="A555" s="4">
        <f t="shared" si="163"/>
        <v>2.1199999999999978E-3</v>
      </c>
      <c r="B555" s="5">
        <f t="shared" si="153"/>
        <v>18</v>
      </c>
      <c r="C555" s="5">
        <f t="shared" si="154"/>
        <v>5.2523938264533445</v>
      </c>
      <c r="D555" s="5">
        <f t="shared" si="155"/>
        <v>2.9890793865815439</v>
      </c>
      <c r="E555" s="5">
        <f t="shared" si="156"/>
        <v>1.1427826217967683</v>
      </c>
      <c r="F555" s="5">
        <f t="shared" si="164"/>
        <v>1.1711594432764389</v>
      </c>
      <c r="G555" s="5">
        <f t="shared" si="157"/>
        <v>0.4925458044927814</v>
      </c>
      <c r="H555" s="5">
        <f t="shared" si="158"/>
        <v>0.51446487862264534</v>
      </c>
      <c r="J555" s="5">
        <f t="shared" si="165"/>
        <v>2.8687589498707325E-2</v>
      </c>
      <c r="K555" s="5">
        <f t="shared" si="166"/>
        <v>0.76409757219047947</v>
      </c>
      <c r="L555" s="5">
        <f t="shared" si="173"/>
        <v>0.65649350649377647</v>
      </c>
      <c r="M555" s="5">
        <f t="shared" si="174"/>
        <v>0.65669514157198239</v>
      </c>
      <c r="N555" s="5">
        <f t="shared" si="174"/>
        <v>0.65669456465853948</v>
      </c>
      <c r="O555" s="5">
        <f t="shared" si="174"/>
        <v>0.65669456465379372</v>
      </c>
      <c r="P555" s="5">
        <f t="shared" si="174"/>
        <v>0.65669456465379372</v>
      </c>
      <c r="Q555" s="4">
        <f t="shared" si="168"/>
        <v>3.450545623485496E-3</v>
      </c>
      <c r="R555" s="5">
        <f t="shared" si="159"/>
        <v>2.9890793865815439</v>
      </c>
      <c r="T555" s="4"/>
      <c r="U555" s="5"/>
      <c r="V555" s="5"/>
      <c r="W555" s="5"/>
    </row>
    <row r="556" spans="1:23" x14ac:dyDescent="0.25">
      <c r="A556" s="4">
        <f t="shared" si="163"/>
        <v>2.1249999999999976E-3</v>
      </c>
      <c r="B556" s="5">
        <f t="shared" si="153"/>
        <v>18</v>
      </c>
      <c r="C556" s="5">
        <f t="shared" si="154"/>
        <v>5.2523938264533445</v>
      </c>
      <c r="D556" s="5">
        <f t="shared" si="155"/>
        <v>2.9125861705149827</v>
      </c>
      <c r="E556" s="5">
        <f t="shared" si="156"/>
        <v>1.1427826217967683</v>
      </c>
      <c r="F556" s="5">
        <f t="shared" si="164"/>
        <v>1.1720943575913108</v>
      </c>
      <c r="G556" s="5">
        <f t="shared" si="157"/>
        <v>0.4925458044927814</v>
      </c>
      <c r="H556" s="5">
        <f t="shared" si="158"/>
        <v>0.51520567735739375</v>
      </c>
      <c r="J556" s="5">
        <f t="shared" si="165"/>
        <v>2.9633006837290012E-2</v>
      </c>
      <c r="K556" s="5">
        <f t="shared" si="166"/>
        <v>0.76504298952906213</v>
      </c>
      <c r="L556" s="5">
        <f t="shared" si="173"/>
        <v>0.65669456465379372</v>
      </c>
      <c r="M556" s="5">
        <f t="shared" si="174"/>
        <v>0.65688921875528372</v>
      </c>
      <c r="N556" s="5">
        <f t="shared" si="174"/>
        <v>0.65688868023805813</v>
      </c>
      <c r="O556" s="5">
        <f t="shared" si="174"/>
        <v>0.65688868023391711</v>
      </c>
      <c r="P556" s="5">
        <f t="shared" si="174"/>
        <v>0.65688868023391711</v>
      </c>
      <c r="Q556" s="4">
        <f t="shared" si="168"/>
        <v>3.4746827594375061E-3</v>
      </c>
      <c r="R556" s="5">
        <f t="shared" si="159"/>
        <v>2.9125861705149827</v>
      </c>
      <c r="T556" s="4"/>
      <c r="U556" s="5"/>
      <c r="V556" s="5"/>
      <c r="W556" s="5"/>
    </row>
    <row r="557" spans="1:23" x14ac:dyDescent="0.25">
      <c r="A557" s="4">
        <f t="shared" si="163"/>
        <v>2.1299999999999973E-3</v>
      </c>
      <c r="B557" s="5">
        <f t="shared" si="153"/>
        <v>18</v>
      </c>
      <c r="C557" s="5">
        <f t="shared" si="154"/>
        <v>5.2523938264533445</v>
      </c>
      <c r="D557" s="5">
        <f t="shared" si="155"/>
        <v>2.8383551238814029</v>
      </c>
      <c r="E557" s="5">
        <f t="shared" si="156"/>
        <v>1.1427826217967683</v>
      </c>
      <c r="F557" s="5">
        <f t="shared" si="164"/>
        <v>1.1730003383168728</v>
      </c>
      <c r="G557" s="5">
        <f t="shared" si="157"/>
        <v>0.4925458044927814</v>
      </c>
      <c r="H557" s="5">
        <f t="shared" si="158"/>
        <v>0.51592456810683418</v>
      </c>
      <c r="J557" s="5">
        <f t="shared" si="165"/>
        <v>3.0549179975760614E-2</v>
      </c>
      <c r="K557" s="5">
        <f t="shared" si="166"/>
        <v>0.76595916266753272</v>
      </c>
      <c r="L557" s="5">
        <f t="shared" si="173"/>
        <v>0.65688868023391711</v>
      </c>
      <c r="M557" s="5">
        <f t="shared" si="174"/>
        <v>0.65707627112986045</v>
      </c>
      <c r="N557" s="5">
        <f t="shared" si="174"/>
        <v>0.65707577021362651</v>
      </c>
      <c r="O557" s="5">
        <f t="shared" si="174"/>
        <v>0.65707577021003871</v>
      </c>
      <c r="P557" s="5">
        <f t="shared" si="174"/>
        <v>0.65707577021003871</v>
      </c>
      <c r="Q557" s="4">
        <f t="shared" si="168"/>
        <v>3.4981060766490039E-3</v>
      </c>
      <c r="R557" s="5">
        <f t="shared" si="159"/>
        <v>2.8383551238814029</v>
      </c>
      <c r="T557" s="4"/>
      <c r="U557" s="5"/>
      <c r="V557" s="5"/>
      <c r="W557" s="5"/>
    </row>
    <row r="558" spans="1:23" x14ac:dyDescent="0.25">
      <c r="A558" s="4">
        <f t="shared" si="163"/>
        <v>2.1349999999999971E-3</v>
      </c>
      <c r="B558" s="5">
        <f t="shared" si="153"/>
        <v>18</v>
      </c>
      <c r="C558" s="5">
        <f t="shared" si="154"/>
        <v>5.2523938264533445</v>
      </c>
      <c r="D558" s="5">
        <f t="shared" si="155"/>
        <v>2.766470353933105</v>
      </c>
      <c r="E558" s="5">
        <f t="shared" si="156"/>
        <v>1.1427826217967683</v>
      </c>
      <c r="F558" s="5">
        <f t="shared" si="164"/>
        <v>1.1738764928493293</v>
      </c>
      <c r="G558" s="5">
        <f t="shared" si="157"/>
        <v>0.4925458044927814</v>
      </c>
      <c r="H558" s="5">
        <f t="shared" si="158"/>
        <v>0.51662073633407979</v>
      </c>
      <c r="J558" s="5">
        <f t="shared" si="165"/>
        <v>3.1435204761842292E-2</v>
      </c>
      <c r="K558" s="5">
        <f t="shared" si="166"/>
        <v>0.76684518745361441</v>
      </c>
      <c r="L558" s="5">
        <f t="shared" si="173"/>
        <v>0.65707577021003871</v>
      </c>
      <c r="M558" s="5">
        <f t="shared" si="174"/>
        <v>0.65725622071507739</v>
      </c>
      <c r="N558" s="5">
        <f t="shared" si="174"/>
        <v>0.65725575651833457</v>
      </c>
      <c r="O558" s="5">
        <f t="shared" si="174"/>
        <v>0.65725575651524948</v>
      </c>
      <c r="P558" s="5">
        <f t="shared" si="174"/>
        <v>0.65725575651524948</v>
      </c>
      <c r="Q558" s="4">
        <f t="shared" si="168"/>
        <v>3.5207890354046049E-3</v>
      </c>
      <c r="R558" s="5">
        <f t="shared" si="159"/>
        <v>2.766470353933105</v>
      </c>
      <c r="T558" s="4"/>
      <c r="U558" s="5"/>
      <c r="V558" s="5"/>
      <c r="W558" s="5"/>
    </row>
    <row r="559" spans="1:23" x14ac:dyDescent="0.25">
      <c r="A559" s="4">
        <f t="shared" si="163"/>
        <v>2.1399999999999969E-3</v>
      </c>
      <c r="B559" s="5">
        <f t="shared" si="153"/>
        <v>18</v>
      </c>
      <c r="C559" s="5">
        <f t="shared" si="154"/>
        <v>5.2523938264533445</v>
      </c>
      <c r="D559" s="5">
        <f t="shared" si="155"/>
        <v>2.6970134226072187</v>
      </c>
      <c r="E559" s="5">
        <f t="shared" si="156"/>
        <v>1.1427826217967683</v>
      </c>
      <c r="F559" s="5">
        <f t="shared" si="164"/>
        <v>1.1747219579881798</v>
      </c>
      <c r="G559" s="5">
        <f t="shared" si="157"/>
        <v>0.4925458044927814</v>
      </c>
      <c r="H559" s="5">
        <f t="shared" si="158"/>
        <v>0.51729339215235448</v>
      </c>
      <c r="J559" s="5">
        <f t="shared" si="165"/>
        <v>3.2290206796042296E-2</v>
      </c>
      <c r="K559" s="5">
        <f t="shared" si="166"/>
        <v>0.76770018948781449</v>
      </c>
      <c r="L559" s="5">
        <f t="shared" si="173"/>
        <v>0.65725575651524948</v>
      </c>
      <c r="M559" s="5">
        <f t="shared" si="174"/>
        <v>0.6574289942790168</v>
      </c>
      <c r="N559" s="5">
        <f t="shared" si="174"/>
        <v>0.65742856583845666</v>
      </c>
      <c r="O559" s="5">
        <f t="shared" si="174"/>
        <v>0.65742856583582521</v>
      </c>
      <c r="P559" s="5">
        <f t="shared" si="174"/>
        <v>0.65742856583582521</v>
      </c>
      <c r="Q559" s="4">
        <f t="shared" si="168"/>
        <v>3.5427058991531956E-3</v>
      </c>
      <c r="R559" s="5">
        <f t="shared" si="159"/>
        <v>2.6970134226072187</v>
      </c>
      <c r="T559" s="4"/>
      <c r="U559" s="5"/>
      <c r="V559" s="5"/>
      <c r="W559" s="5"/>
    </row>
    <row r="560" spans="1:23" x14ac:dyDescent="0.25">
      <c r="A560" s="4">
        <f t="shared" si="163"/>
        <v>2.1449999999999967E-3</v>
      </c>
      <c r="B560" s="5">
        <f t="shared" si="153"/>
        <v>18</v>
      </c>
      <c r="C560" s="5">
        <f t="shared" si="154"/>
        <v>5.2523938264533445</v>
      </c>
      <c r="D560" s="5">
        <f t="shared" si="155"/>
        <v>2.6300632386918341</v>
      </c>
      <c r="E560" s="5">
        <f t="shared" si="156"/>
        <v>1.1427826217967683</v>
      </c>
      <c r="F560" s="5">
        <f t="shared" si="164"/>
        <v>1.1755359007843396</v>
      </c>
      <c r="G560" s="5">
        <f t="shared" si="157"/>
        <v>0.4925458044927814</v>
      </c>
      <c r="H560" s="5">
        <f t="shared" si="158"/>
        <v>0.51794177136931052</v>
      </c>
      <c r="J560" s="5">
        <f t="shared" si="165"/>
        <v>3.3113342294578574E-2</v>
      </c>
      <c r="K560" s="5">
        <f t="shared" si="166"/>
        <v>0.76852332498635079</v>
      </c>
      <c r="L560" s="5">
        <f t="shared" si="173"/>
        <v>0.65742856583582521</v>
      </c>
      <c r="M560" s="5">
        <f t="shared" si="174"/>
        <v>0.65759452314234867</v>
      </c>
      <c r="N560" s="5">
        <f t="shared" si="174"/>
        <v>0.65759412941725404</v>
      </c>
      <c r="O560" s="5">
        <f t="shared" si="174"/>
        <v>0.65759412941502915</v>
      </c>
      <c r="P560" s="5">
        <f t="shared" si="174"/>
        <v>0.65759412941502915</v>
      </c>
      <c r="Q560" s="4">
        <f t="shared" si="168"/>
        <v>3.5638317685344955E-3</v>
      </c>
      <c r="R560" s="5">
        <f t="shared" si="159"/>
        <v>2.6300632386918341</v>
      </c>
      <c r="T560" s="4"/>
      <c r="U560" s="5"/>
      <c r="V560" s="5"/>
      <c r="W560" s="5"/>
    </row>
    <row r="561" spans="1:23" x14ac:dyDescent="0.25">
      <c r="A561" s="4">
        <f t="shared" si="163"/>
        <v>2.1499999999999965E-3</v>
      </c>
      <c r="B561" s="5">
        <f t="shared" si="153"/>
        <v>18</v>
      </c>
      <c r="C561" s="5">
        <f t="shared" si="154"/>
        <v>5.2523938264533445</v>
      </c>
      <c r="D561" s="5">
        <f t="shared" si="155"/>
        <v>2.5656959538853386</v>
      </c>
      <c r="E561" s="5">
        <f t="shared" si="156"/>
        <v>1.1427826217967683</v>
      </c>
      <c r="F561" s="5">
        <f t="shared" si="164"/>
        <v>1.1763175193585818</v>
      </c>
      <c r="G561" s="5">
        <f t="shared" si="157"/>
        <v>0.4925458044927814</v>
      </c>
      <c r="H561" s="5">
        <f t="shared" si="158"/>
        <v>0.51856513649364189</v>
      </c>
      <c r="J561" s="5">
        <f t="shared" si="165"/>
        <v>3.3903798922092318E-2</v>
      </c>
      <c r="K561" s="5">
        <f t="shared" si="166"/>
        <v>0.76931378161386443</v>
      </c>
      <c r="L561" s="5">
        <f t="shared" si="173"/>
        <v>0.65759412941502915</v>
      </c>
      <c r="M561" s="5">
        <f t="shared" si="174"/>
        <v>0.65775274299023578</v>
      </c>
      <c r="N561" s="5">
        <f t="shared" si="174"/>
        <v>0.65775238286680326</v>
      </c>
      <c r="O561" s="5">
        <f t="shared" si="174"/>
        <v>0.65775238286493976</v>
      </c>
      <c r="P561" s="5">
        <f t="shared" si="174"/>
        <v>0.65775238286493987</v>
      </c>
      <c r="Q561" s="4">
        <f t="shared" si="168"/>
        <v>3.5841426141771239E-3</v>
      </c>
      <c r="R561" s="5">
        <f t="shared" si="159"/>
        <v>2.5656959538853386</v>
      </c>
      <c r="T561" s="4"/>
      <c r="U561" s="5"/>
      <c r="V561" s="5"/>
      <c r="W561" s="5"/>
    </row>
    <row r="562" spans="1:23" x14ac:dyDescent="0.25">
      <c r="A562" s="4">
        <f t="shared" si="163"/>
        <v>2.1549999999999963E-3</v>
      </c>
      <c r="B562" s="5">
        <f t="shared" si="153"/>
        <v>18</v>
      </c>
      <c r="C562" s="5">
        <f t="shared" si="154"/>
        <v>5.2523938264533445</v>
      </c>
      <c r="D562" s="5">
        <f t="shared" si="155"/>
        <v>2.5039848628499488</v>
      </c>
      <c r="E562" s="5">
        <f t="shared" si="156"/>
        <v>1.1427826217967683</v>
      </c>
      <c r="F562" s="5">
        <f t="shared" si="164"/>
        <v>1.1770660436894893</v>
      </c>
      <c r="G562" s="5">
        <f t="shared" si="157"/>
        <v>0.4925458044927814</v>
      </c>
      <c r="H562" s="5">
        <f t="shared" si="158"/>
        <v>0.51916277770301633</v>
      </c>
      <c r="J562" s="5">
        <f t="shared" si="165"/>
        <v>3.4660796593325244E-2</v>
      </c>
      <c r="K562" s="5">
        <f t="shared" si="166"/>
        <v>0.77007077928509737</v>
      </c>
      <c r="L562" s="5">
        <f t="shared" si="173"/>
        <v>0.65775238286493987</v>
      </c>
      <c r="M562" s="5">
        <f t="shared" si="174"/>
        <v>0.65790359369244023</v>
      </c>
      <c r="N562" s="5">
        <f t="shared" si="174"/>
        <v>0.65790326598801752</v>
      </c>
      <c r="O562" s="5">
        <f t="shared" si="174"/>
        <v>0.65790326598647275</v>
      </c>
      <c r="P562" s="5">
        <f t="shared" si="174"/>
        <v>0.65790326598647286</v>
      </c>
      <c r="Q562" s="4">
        <f t="shared" si="168"/>
        <v>3.6036153082363194E-3</v>
      </c>
      <c r="R562" s="5">
        <f t="shared" si="159"/>
        <v>2.5039848628499488</v>
      </c>
      <c r="T562" s="4"/>
      <c r="U562" s="5"/>
      <c r="V562" s="5"/>
      <c r="W562" s="5"/>
    </row>
    <row r="563" spans="1:23" x14ac:dyDescent="0.25">
      <c r="A563" s="4">
        <f t="shared" si="163"/>
        <v>2.1599999999999961E-3</v>
      </c>
      <c r="B563" s="5">
        <f t="shared" si="153"/>
        <v>18</v>
      </c>
      <c r="C563" s="5">
        <f t="shared" si="154"/>
        <v>5.2523938264533445</v>
      </c>
      <c r="D563" s="5">
        <f t="shared" si="155"/>
        <v>2.4450003073532809</v>
      </c>
      <c r="E563" s="5">
        <f t="shared" si="156"/>
        <v>1.1427826217967683</v>
      </c>
      <c r="F563" s="5">
        <f t="shared" si="164"/>
        <v>1.1777807363701414</v>
      </c>
      <c r="G563" s="5">
        <f t="shared" si="157"/>
        <v>0.4925458044927814</v>
      </c>
      <c r="H563" s="5">
        <f t="shared" si="158"/>
        <v>0.51973401377241624</v>
      </c>
      <c r="J563" s="5">
        <f t="shared" si="165"/>
        <v>3.5383588242969215E-2</v>
      </c>
      <c r="K563" s="5">
        <f t="shared" si="166"/>
        <v>0.77079357093474132</v>
      </c>
      <c r="L563" s="5">
        <f t="shared" si="173"/>
        <v>0.65790326598647286</v>
      </c>
      <c r="M563" s="5">
        <f t="shared" si="174"/>
        <v>0.65804701913175978</v>
      </c>
      <c r="N563" s="5">
        <f t="shared" si="174"/>
        <v>0.65804672259899122</v>
      </c>
      <c r="O563" s="5">
        <f t="shared" si="174"/>
        <v>0.65804672259772512</v>
      </c>
      <c r="P563" s="5">
        <f t="shared" si="174"/>
        <v>0.65804672259772512</v>
      </c>
      <c r="Q563" s="4">
        <f t="shared" si="168"/>
        <v>3.6222276546416933E-3</v>
      </c>
      <c r="R563" s="5">
        <f t="shared" si="159"/>
        <v>2.4450003073532809</v>
      </c>
      <c r="T563" s="4"/>
      <c r="U563" s="5"/>
      <c r="V563" s="5"/>
      <c r="W563" s="5"/>
    </row>
    <row r="564" spans="1:23" x14ac:dyDescent="0.25">
      <c r="A564" s="4">
        <f t="shared" si="163"/>
        <v>2.1649999999999959E-3</v>
      </c>
      <c r="B564" s="5">
        <f t="shared" si="153"/>
        <v>18</v>
      </c>
      <c r="C564" s="5">
        <f t="shared" si="154"/>
        <v>5.2523938264533445</v>
      </c>
      <c r="D564" s="5">
        <f t="shared" si="155"/>
        <v>2.3888095845844184</v>
      </c>
      <c r="E564" s="5">
        <f t="shared" si="156"/>
        <v>1.1427826217967683</v>
      </c>
      <c r="F564" s="5">
        <f t="shared" si="164"/>
        <v>1.1784608933327947</v>
      </c>
      <c r="G564" s="5">
        <f t="shared" si="157"/>
        <v>0.4925458044927814</v>
      </c>
      <c r="H564" s="5">
        <f t="shared" si="158"/>
        <v>0.52027819296205247</v>
      </c>
      <c r="J564" s="5">
        <f t="shared" si="165"/>
        <v>3.6071460562929758E-2</v>
      </c>
      <c r="K564" s="5">
        <f t="shared" si="166"/>
        <v>0.77148144325470192</v>
      </c>
      <c r="L564" s="5">
        <f t="shared" si="173"/>
        <v>0.65804672259772512</v>
      </c>
      <c r="M564" s="5">
        <f t="shared" si="174"/>
        <v>0.65818296704089019</v>
      </c>
      <c r="N564" s="5">
        <f t="shared" si="174"/>
        <v>0.65818270037176718</v>
      </c>
      <c r="O564" s="5">
        <f t="shared" si="174"/>
        <v>0.65818270037074222</v>
      </c>
      <c r="P564" s="5">
        <f t="shared" si="174"/>
        <v>0.65818270037074222</v>
      </c>
      <c r="Q564" s="4">
        <f t="shared" si="168"/>
        <v>3.6399584180277374E-3</v>
      </c>
      <c r="R564" s="5">
        <f t="shared" si="159"/>
        <v>2.3888095845844184</v>
      </c>
      <c r="T564" s="4"/>
      <c r="U564" s="5"/>
      <c r="V564" s="5"/>
      <c r="W564" s="5"/>
    </row>
    <row r="565" spans="1:23" x14ac:dyDescent="0.25">
      <c r="A565" s="4">
        <f t="shared" si="163"/>
        <v>2.1699999999999957E-3</v>
      </c>
      <c r="B565" s="5">
        <f t="shared" si="153"/>
        <v>18</v>
      </c>
      <c r="C565" s="5">
        <f t="shared" si="154"/>
        <v>5.2523938264533445</v>
      </c>
      <c r="D565" s="5">
        <f t="shared" si="155"/>
        <v>2.335476859727688</v>
      </c>
      <c r="E565" s="5">
        <f t="shared" si="156"/>
        <v>1.1427826217967683</v>
      </c>
      <c r="F565" s="5">
        <f t="shared" si="164"/>
        <v>1.1791058445408189</v>
      </c>
      <c r="G565" s="5">
        <f t="shared" si="157"/>
        <v>0.4925458044927814</v>
      </c>
      <c r="H565" s="5">
        <f t="shared" si="158"/>
        <v>0.52079469386404309</v>
      </c>
      <c r="J565" s="5">
        <f t="shared" si="165"/>
        <v>3.6723734706274935E-2</v>
      </c>
      <c r="K565" s="5">
        <f t="shared" si="166"/>
        <v>0.77213371739804715</v>
      </c>
      <c r="L565" s="5">
        <f t="shared" si="173"/>
        <v>0.65818270037074222</v>
      </c>
      <c r="M565" s="5">
        <f t="shared" si="174"/>
        <v>0.65831138884778173</v>
      </c>
      <c r="N565" s="5">
        <f t="shared" si="174"/>
        <v>0.65831115067759416</v>
      </c>
      <c r="O565" s="5">
        <f t="shared" si="174"/>
        <v>0.6583111506767757</v>
      </c>
      <c r="P565" s="5">
        <f t="shared" si="174"/>
        <v>0.6583111506767757</v>
      </c>
      <c r="Q565" s="4">
        <f t="shared" si="168"/>
        <v>3.6567873513208269E-3</v>
      </c>
      <c r="R565" s="5">
        <f t="shared" si="159"/>
        <v>2.335476859727688</v>
      </c>
      <c r="T565" s="4"/>
      <c r="U565" s="5"/>
      <c r="V565" s="5"/>
      <c r="W565" s="5"/>
    </row>
    <row r="566" spans="1:23" x14ac:dyDescent="0.25">
      <c r="A566" s="4">
        <f t="shared" si="163"/>
        <v>2.1749999999999955E-3</v>
      </c>
      <c r="B566" s="5">
        <f t="shared" si="153"/>
        <v>18</v>
      </c>
      <c r="C566" s="5">
        <f t="shared" si="154"/>
        <v>5.2523938264533445</v>
      </c>
      <c r="D566" s="5">
        <f t="shared" si="155"/>
        <v>2.2850630828669072</v>
      </c>
      <c r="E566" s="5">
        <f t="shared" si="156"/>
        <v>1.1427826217967683</v>
      </c>
      <c r="F566" s="5">
        <f t="shared" si="164"/>
        <v>1.1797149546472343</v>
      </c>
      <c r="G566" s="5">
        <f t="shared" si="157"/>
        <v>0.4925458044927814</v>
      </c>
      <c r="H566" s="5">
        <f t="shared" si="158"/>
        <v>0.52128292620715511</v>
      </c>
      <c r="J566" s="5">
        <f t="shared" si="165"/>
        <v>3.7339766957175211E-2</v>
      </c>
      <c r="K566" s="5">
        <f t="shared" si="166"/>
        <v>0.77274974964894738</v>
      </c>
      <c r="L566" s="5">
        <f t="shared" si="173"/>
        <v>0.6583111506767757</v>
      </c>
      <c r="M566" s="5">
        <f t="shared" si="174"/>
        <v>0.65843223952953489</v>
      </c>
      <c r="N566" s="5">
        <f t="shared" si="174"/>
        <v>0.65843202844072268</v>
      </c>
      <c r="O566" s="5">
        <f t="shared" si="174"/>
        <v>0.65843202844007931</v>
      </c>
      <c r="P566" s="5">
        <f t="shared" si="174"/>
        <v>0.65843202844007931</v>
      </c>
      <c r="Q566" s="4">
        <f t="shared" si="168"/>
        <v>3.6726952219597628E-3</v>
      </c>
      <c r="R566" s="5">
        <f t="shared" si="159"/>
        <v>2.2850630828669072</v>
      </c>
      <c r="T566" s="4"/>
      <c r="U566" s="5"/>
      <c r="V566" s="5"/>
      <c r="W566" s="5"/>
    </row>
    <row r="567" spans="1:23" x14ac:dyDescent="0.25">
      <c r="A567" s="4">
        <f t="shared" si="163"/>
        <v>2.1799999999999953E-3</v>
      </c>
      <c r="B567" s="5">
        <f t="shared" si="153"/>
        <v>18</v>
      </c>
      <c r="C567" s="5">
        <f t="shared" si="154"/>
        <v>5.2523938264533445</v>
      </c>
      <c r="D567" s="5">
        <f t="shared" si="155"/>
        <v>2.2376259102922749</v>
      </c>
      <c r="E567" s="5">
        <f t="shared" si="156"/>
        <v>1.1427826217967683</v>
      </c>
      <c r="F567" s="5">
        <f t="shared" si="164"/>
        <v>1.1802876236191735</v>
      </c>
      <c r="G567" s="5">
        <f t="shared" si="157"/>
        <v>0.4925458044927814</v>
      </c>
      <c r="H567" s="5">
        <f t="shared" si="158"/>
        <v>0.5217423316189076</v>
      </c>
      <c r="J567" s="5">
        <f t="shared" si="165"/>
        <v>3.7918949366173488E-2</v>
      </c>
      <c r="K567" s="5">
        <f t="shared" si="166"/>
        <v>0.77332893205794562</v>
      </c>
      <c r="L567" s="5">
        <f t="shared" si="173"/>
        <v>0.65843202844007931</v>
      </c>
      <c r="M567" s="5">
        <f t="shared" si="174"/>
        <v>0.65854547747485881</v>
      </c>
      <c r="N567" s="5">
        <f t="shared" si="174"/>
        <v>0.65854529200076306</v>
      </c>
      <c r="O567" s="5">
        <f t="shared" si="174"/>
        <v>0.65854529200026601</v>
      </c>
      <c r="P567" s="5">
        <f t="shared" si="174"/>
        <v>0.65854529200026601</v>
      </c>
      <c r="Q567" s="4">
        <f t="shared" si="168"/>
        <v>3.6876638367270712E-3</v>
      </c>
      <c r="R567" s="5">
        <f t="shared" si="159"/>
        <v>2.2376259102922749</v>
      </c>
      <c r="T567" s="4"/>
      <c r="U567" s="5"/>
      <c r="V567" s="5"/>
      <c r="W567" s="5"/>
    </row>
    <row r="568" spans="1:23" x14ac:dyDescent="0.25">
      <c r="A568" s="4">
        <f t="shared" si="163"/>
        <v>2.1849999999999951E-3</v>
      </c>
      <c r="B568" s="5">
        <f t="shared" si="153"/>
        <v>18</v>
      </c>
      <c r="C568" s="5">
        <f t="shared" si="154"/>
        <v>5.2523938264533445</v>
      </c>
      <c r="D568" s="5">
        <f t="shared" si="155"/>
        <v>2.1932196302730542</v>
      </c>
      <c r="E568" s="5">
        <f t="shared" si="156"/>
        <v>1.1427826217967683</v>
      </c>
      <c r="F568" s="5">
        <f t="shared" si="164"/>
        <v>1.1808232873276614</v>
      </c>
      <c r="G568" s="5">
        <f t="shared" si="157"/>
        <v>0.4925458044927814</v>
      </c>
      <c r="H568" s="5">
        <f t="shared" si="158"/>
        <v>0.52217238434442637</v>
      </c>
      <c r="J568" s="5">
        <f t="shared" si="165"/>
        <v>3.8460710350157558E-2</v>
      </c>
      <c r="K568" s="5">
        <f t="shared" si="166"/>
        <v>0.77387069304192968</v>
      </c>
      <c r="L568" s="5">
        <f t="shared" si="173"/>
        <v>0.65854529200026601</v>
      </c>
      <c r="M568" s="5">
        <f t="shared" si="174"/>
        <v>0.65865106435509702</v>
      </c>
      <c r="N568" s="5">
        <f t="shared" si="174"/>
        <v>0.65865090298361151</v>
      </c>
      <c r="O568" s="5">
        <f t="shared" si="174"/>
        <v>0.65865090298323503</v>
      </c>
      <c r="P568" s="5">
        <f t="shared" si="174"/>
        <v>0.65865090298323503</v>
      </c>
      <c r="Q568" s="4">
        <f t="shared" si="168"/>
        <v>3.7016760651711507E-3</v>
      </c>
      <c r="R568" s="5">
        <f t="shared" si="159"/>
        <v>2.1932196302730542</v>
      </c>
      <c r="T568" s="4"/>
      <c r="U568" s="5"/>
      <c r="V568" s="5"/>
      <c r="W568" s="5"/>
    </row>
    <row r="569" spans="1:23" x14ac:dyDescent="0.25">
      <c r="A569" s="4">
        <f t="shared" si="163"/>
        <v>2.1899999999999949E-3</v>
      </c>
      <c r="B569" s="5">
        <f t="shared" si="153"/>
        <v>18</v>
      </c>
      <c r="C569" s="5">
        <f t="shared" si="154"/>
        <v>5.2523938264533445</v>
      </c>
      <c r="D569" s="5">
        <f t="shared" si="155"/>
        <v>2.1518950933560674</v>
      </c>
      <c r="E569" s="5">
        <f t="shared" si="156"/>
        <v>1.1427826217967683</v>
      </c>
      <c r="F569" s="5">
        <f t="shared" si="164"/>
        <v>1.1813214181021308</v>
      </c>
      <c r="G569" s="5">
        <f t="shared" si="157"/>
        <v>0.4925458044927814</v>
      </c>
      <c r="H569" s="5">
        <f t="shared" si="158"/>
        <v>0.52257259192146854</v>
      </c>
      <c r="J569" s="5">
        <f t="shared" si="165"/>
        <v>3.8964515256443857E-2</v>
      </c>
      <c r="K569" s="5">
        <f t="shared" si="166"/>
        <v>0.774374497948216</v>
      </c>
      <c r="L569" s="5">
        <f t="shared" si="173"/>
        <v>0.65865090298323503</v>
      </c>
      <c r="M569" s="5">
        <f t="shared" si="174"/>
        <v>0.65874896500381563</v>
      </c>
      <c r="N569" s="5">
        <f t="shared" si="174"/>
        <v>0.65874882618094099</v>
      </c>
      <c r="O569" s="5">
        <f t="shared" si="174"/>
        <v>0.65874882618066222</v>
      </c>
      <c r="P569" s="5">
        <f t="shared" si="174"/>
        <v>0.65874882618066222</v>
      </c>
      <c r="Q569" s="4">
        <f t="shared" si="168"/>
        <v>3.7147158616003036E-3</v>
      </c>
      <c r="R569" s="5">
        <f t="shared" si="159"/>
        <v>2.1518950933560674</v>
      </c>
      <c r="T569" s="4"/>
      <c r="U569" s="5"/>
      <c r="V569" s="5"/>
      <c r="W569" s="5"/>
    </row>
    <row r="570" spans="1:23" x14ac:dyDescent="0.25">
      <c r="A570" s="4">
        <f t="shared" si="163"/>
        <v>2.1949999999999947E-3</v>
      </c>
      <c r="B570" s="5">
        <f t="shared" si="153"/>
        <v>18</v>
      </c>
      <c r="C570" s="5">
        <f t="shared" si="154"/>
        <v>5.2523938264533445</v>
      </c>
      <c r="D570" s="5">
        <f t="shared" si="155"/>
        <v>2.1136996472451131</v>
      </c>
      <c r="E570" s="5">
        <f t="shared" si="156"/>
        <v>1.1427826217967683</v>
      </c>
      <c r="F570" s="5">
        <f t="shared" si="164"/>
        <v>1.1817815252491164</v>
      </c>
      <c r="G570" s="5">
        <f t="shared" si="157"/>
        <v>0.4925458044927814</v>
      </c>
      <c r="H570" s="5">
        <f t="shared" si="158"/>
        <v>0.52294249581108299</v>
      </c>
      <c r="J570" s="5">
        <f t="shared" si="165"/>
        <v>3.942986689041502E-2</v>
      </c>
      <c r="K570" s="5">
        <f t="shared" si="166"/>
        <v>0.77483984958218721</v>
      </c>
      <c r="L570" s="5">
        <f t="shared" si="173"/>
        <v>0.65874882618066222</v>
      </c>
      <c r="M570" s="5">
        <f t="shared" si="174"/>
        <v>0.65883914730493198</v>
      </c>
      <c r="N570" s="5">
        <f t="shared" si="174"/>
        <v>0.65883902943823458</v>
      </c>
      <c r="O570" s="5">
        <f t="shared" si="174"/>
        <v>0.65883902943803341</v>
      </c>
      <c r="P570" s="5">
        <f t="shared" si="174"/>
        <v>0.65883902943803341</v>
      </c>
      <c r="Q570" s="4">
        <f t="shared" si="168"/>
        <v>3.7267682856312865E-3</v>
      </c>
      <c r="R570" s="5">
        <f t="shared" si="159"/>
        <v>2.1136996472451131</v>
      </c>
      <c r="T570" s="4"/>
      <c r="U570" s="5"/>
      <c r="V570" s="5"/>
      <c r="W570" s="5"/>
    </row>
    <row r="571" spans="1:23" x14ac:dyDescent="0.25">
      <c r="A571" s="4">
        <f t="shared" si="163"/>
        <v>2.1999999999999945E-3</v>
      </c>
      <c r="B571" s="5">
        <f t="shared" si="153"/>
        <v>18</v>
      </c>
      <c r="C571" s="5">
        <f t="shared" si="154"/>
        <v>5.2523938264533445</v>
      </c>
      <c r="D571" s="5">
        <f t="shared" si="155"/>
        <v>2.0786770763110329</v>
      </c>
      <c r="E571" s="5">
        <f t="shared" si="156"/>
        <v>1.1427826217967683</v>
      </c>
      <c r="F571" s="5">
        <f t="shared" si="164"/>
        <v>1.1822031555346215</v>
      </c>
      <c r="G571" s="5">
        <f t="shared" si="157"/>
        <v>0.4925458044927814</v>
      </c>
      <c r="H571" s="5">
        <f t="shared" si="158"/>
        <v>0.52328167198342523</v>
      </c>
      <c r="J571" s="5">
        <f t="shared" si="165"/>
        <v>3.9856306006190834E-2</v>
      </c>
      <c r="K571" s="5">
        <f t="shared" si="166"/>
        <v>0.77526628869796299</v>
      </c>
      <c r="L571" s="5">
        <f t="shared" si="173"/>
        <v>0.65883902943803341</v>
      </c>
      <c r="M571" s="5">
        <f t="shared" ref="M571:P581" si="175">L571-($B$65*(EXP(L571/$B$64)-1)-$K571/$B$122+L571/$B$122)/($B$66*EXP(L571/$B$64)+$B$123)</f>
        <v>0.65892158208935658</v>
      </c>
      <c r="N571" s="5">
        <f t="shared" si="175"/>
        <v>0.65892148355133695</v>
      </c>
      <c r="O571" s="5">
        <f t="shared" si="175"/>
        <v>0.65892148355119629</v>
      </c>
      <c r="P571" s="5">
        <f t="shared" si="175"/>
        <v>0.65892148355119629</v>
      </c>
      <c r="Q571" s="4">
        <f t="shared" si="168"/>
        <v>3.7378195212766697E-3</v>
      </c>
      <c r="R571" s="5">
        <f t="shared" si="159"/>
        <v>2.0786770763110329</v>
      </c>
      <c r="T571" s="4"/>
      <c r="U571" s="5"/>
      <c r="V571" s="5"/>
      <c r="W571" s="5"/>
    </row>
    <row r="572" spans="1:23" x14ac:dyDescent="0.25">
      <c r="A572" s="4">
        <f t="shared" si="163"/>
        <v>2.2049999999999943E-3</v>
      </c>
      <c r="B572" s="5">
        <f t="shared" si="153"/>
        <v>18</v>
      </c>
      <c r="C572" s="5">
        <f t="shared" si="154"/>
        <v>5.2523938264533445</v>
      </c>
      <c r="D572" s="5">
        <f t="shared" si="155"/>
        <v>2.0468675457786016</v>
      </c>
      <c r="E572" s="5">
        <f t="shared" si="156"/>
        <v>1.1427826217967683</v>
      </c>
      <c r="F572" s="5">
        <f t="shared" si="164"/>
        <v>1.1825858936296736</v>
      </c>
      <c r="G572" s="5">
        <f t="shared" si="157"/>
        <v>0.4925458044927814</v>
      </c>
      <c r="H572" s="5">
        <f t="shared" si="158"/>
        <v>0.52358973145827925</v>
      </c>
      <c r="J572" s="5">
        <f t="shared" si="165"/>
        <v>4.0243411759848691E-2</v>
      </c>
      <c r="K572" s="5">
        <f t="shared" si="166"/>
        <v>0.77565339445162085</v>
      </c>
      <c r="L572" s="5">
        <f t="shared" si="173"/>
        <v>0.65892148355119629</v>
      </c>
      <c r="M572" s="5">
        <f t="shared" si="175"/>
        <v>0.65899624304011484</v>
      </c>
      <c r="N572" s="5">
        <f t="shared" si="175"/>
        <v>0.65899616217148926</v>
      </c>
      <c r="O572" s="5">
        <f t="shared" si="175"/>
        <v>0.65899616217139445</v>
      </c>
      <c r="P572" s="5">
        <f t="shared" si="175"/>
        <v>0.65899616217139434</v>
      </c>
      <c r="Q572" s="4">
        <f t="shared" si="168"/>
        <v>3.7478568945564497E-3</v>
      </c>
      <c r="R572" s="5">
        <f t="shared" si="159"/>
        <v>2.0468675457786016</v>
      </c>
      <c r="T572" s="4"/>
      <c r="U572" s="5"/>
      <c r="V572" s="5"/>
      <c r="W572" s="5"/>
    </row>
    <row r="573" spans="1:23" x14ac:dyDescent="0.25">
      <c r="A573" s="4">
        <f t="shared" si="163"/>
        <v>2.2099999999999941E-3</v>
      </c>
      <c r="B573" s="5">
        <f t="shared" si="153"/>
        <v>18</v>
      </c>
      <c r="C573" s="5">
        <f t="shared" si="154"/>
        <v>5.2523938264533445</v>
      </c>
      <c r="D573" s="5">
        <f t="shared" si="155"/>
        <v>2.0183075506317252</v>
      </c>
      <c r="E573" s="5">
        <f t="shared" si="156"/>
        <v>1.1427826217967683</v>
      </c>
      <c r="F573" s="5">
        <f t="shared" si="164"/>
        <v>1.1829293625186321</v>
      </c>
      <c r="G573" s="5">
        <f t="shared" si="157"/>
        <v>0.4925458044927814</v>
      </c>
      <c r="H573" s="5">
        <f t="shared" si="158"/>
        <v>0.52386632079988593</v>
      </c>
      <c r="J573" s="5">
        <f t="shared" si="165"/>
        <v>4.059080212474557E-2</v>
      </c>
      <c r="K573" s="5">
        <f t="shared" si="166"/>
        <v>0.77600078481651769</v>
      </c>
      <c r="L573" s="5">
        <f t="shared" si="173"/>
        <v>0.65899616217139434</v>
      </c>
      <c r="M573" s="5">
        <f t="shared" si="175"/>
        <v>0.65906310660590739</v>
      </c>
      <c r="N573" s="5">
        <f t="shared" si="175"/>
        <v>0.65906304171880747</v>
      </c>
      <c r="O573" s="5">
        <f t="shared" si="175"/>
        <v>0.65906304171874641</v>
      </c>
      <c r="P573" s="5">
        <f t="shared" si="175"/>
        <v>0.6590630417187463</v>
      </c>
      <c r="Q573" s="4">
        <f t="shared" si="168"/>
        <v>3.7568688896208102E-3</v>
      </c>
      <c r="R573" s="5">
        <f t="shared" si="159"/>
        <v>2.0183075506317252</v>
      </c>
      <c r="T573" s="4"/>
      <c r="U573" s="5"/>
      <c r="V573" s="5"/>
      <c r="W573" s="5"/>
    </row>
    <row r="574" spans="1:23" x14ac:dyDescent="0.25">
      <c r="A574" s="4">
        <f t="shared" si="163"/>
        <v>2.2149999999999939E-3</v>
      </c>
      <c r="B574" s="5">
        <f t="shared" si="153"/>
        <v>18</v>
      </c>
      <c r="C574" s="5">
        <f t="shared" si="154"/>
        <v>5.2523938264533445</v>
      </c>
      <c r="D574" s="5">
        <f t="shared" si="155"/>
        <v>1.9930298692744977</v>
      </c>
      <c r="E574" s="5">
        <f t="shared" si="156"/>
        <v>1.1427826217967683</v>
      </c>
      <c r="F574" s="5">
        <f t="shared" si="164"/>
        <v>1.1832332238698409</v>
      </c>
      <c r="G574" s="5">
        <f t="shared" si="157"/>
        <v>0.4925458044927814</v>
      </c>
      <c r="H574" s="5">
        <f t="shared" si="158"/>
        <v>0.52411112256571191</v>
      </c>
      <c r="J574" s="5">
        <f t="shared" si="165"/>
        <v>4.0898134268532248E-2</v>
      </c>
      <c r="K574" s="5">
        <f t="shared" si="166"/>
        <v>0.77630811696030444</v>
      </c>
      <c r="L574" s="5">
        <f t="shared" si="173"/>
        <v>0.6590630417187463</v>
      </c>
      <c r="M574" s="5">
        <f t="shared" si="175"/>
        <v>0.65912215192306922</v>
      </c>
      <c r="N574" s="5">
        <f t="shared" si="175"/>
        <v>0.65912210130416604</v>
      </c>
      <c r="O574" s="5">
        <f t="shared" si="175"/>
        <v>0.65912210130412885</v>
      </c>
      <c r="P574" s="5">
        <f t="shared" si="175"/>
        <v>0.65912210130412885</v>
      </c>
      <c r="Q574" s="4">
        <f t="shared" si="168"/>
        <v>3.7648451633721983E-3</v>
      </c>
      <c r="R574" s="5">
        <f t="shared" si="159"/>
        <v>1.9930298692744977</v>
      </c>
      <c r="T574" s="4"/>
      <c r="U574" s="5"/>
      <c r="V574" s="5"/>
      <c r="W574" s="5"/>
    </row>
    <row r="575" spans="1:23" x14ac:dyDescent="0.25">
      <c r="A575" s="4">
        <f t="shared" si="163"/>
        <v>2.2199999999999937E-3</v>
      </c>
      <c r="B575" s="5">
        <f t="shared" si="153"/>
        <v>18</v>
      </c>
      <c r="C575" s="5">
        <f t="shared" si="154"/>
        <v>5.2523938264533445</v>
      </c>
      <c r="D575" s="5">
        <f t="shared" si="155"/>
        <v>1.9710635219823036</v>
      </c>
      <c r="E575" s="5">
        <f t="shared" si="156"/>
        <v>1.1427826217967683</v>
      </c>
      <c r="F575" s="5">
        <f t="shared" si="164"/>
        <v>1.1834971783682517</v>
      </c>
      <c r="G575" s="5">
        <f t="shared" si="157"/>
        <v>0.4925458044927814</v>
      </c>
      <c r="H575" s="5">
        <f t="shared" si="158"/>
        <v>0.52432385570883067</v>
      </c>
      <c r="J575" s="5">
        <f t="shared" si="165"/>
        <v>4.1165104891487489E-2</v>
      </c>
      <c r="K575" s="5">
        <f t="shared" si="166"/>
        <v>0.77657508758325966</v>
      </c>
      <c r="L575" s="5">
        <f t="shared" si="173"/>
        <v>0.65912210130412885</v>
      </c>
      <c r="M575" s="5">
        <f t="shared" si="175"/>
        <v>0.6591733607458834</v>
      </c>
      <c r="N575" s="5">
        <f t="shared" si="175"/>
        <v>0.65917332265944228</v>
      </c>
      <c r="O575" s="5">
        <f t="shared" si="175"/>
        <v>0.65917332265942119</v>
      </c>
      <c r="P575" s="5">
        <f t="shared" si="175"/>
        <v>0.65917332265942119</v>
      </c>
      <c r="Q575" s="4">
        <f t="shared" si="168"/>
        <v>3.7717765585759174E-3</v>
      </c>
      <c r="R575" s="5">
        <f t="shared" si="159"/>
        <v>1.9710635219823036</v>
      </c>
      <c r="T575" s="4"/>
      <c r="U575" s="5"/>
      <c r="V575" s="5"/>
      <c r="W575" s="5"/>
    </row>
    <row r="576" spans="1:23" x14ac:dyDescent="0.25">
      <c r="A576" s="4">
        <f t="shared" si="163"/>
        <v>2.2249999999999935E-3</v>
      </c>
      <c r="B576" s="5">
        <f t="shared" si="153"/>
        <v>18</v>
      </c>
      <c r="C576" s="5">
        <f t="shared" si="154"/>
        <v>5.2523938264533445</v>
      </c>
      <c r="D576" s="5">
        <f t="shared" si="155"/>
        <v>1.9524337341713274</v>
      </c>
      <c r="E576" s="5">
        <f t="shared" si="156"/>
        <v>1.1427826217967683</v>
      </c>
      <c r="F576" s="5">
        <f t="shared" si="164"/>
        <v>1.1837209660097092</v>
      </c>
      <c r="G576" s="5">
        <f t="shared" si="157"/>
        <v>0.4925458044927814</v>
      </c>
      <c r="H576" s="5">
        <f t="shared" si="158"/>
        <v>0.52450427593363846</v>
      </c>
      <c r="J576" s="5">
        <f t="shared" si="165"/>
        <v>4.1391450525838161E-2</v>
      </c>
      <c r="K576" s="5">
        <f t="shared" si="166"/>
        <v>0.7768014332176103</v>
      </c>
      <c r="L576" s="5">
        <f t="shared" si="173"/>
        <v>0.65917332265942119</v>
      </c>
      <c r="M576" s="5">
        <f t="shared" si="175"/>
        <v>0.65921671738521115</v>
      </c>
      <c r="N576" s="5">
        <f t="shared" si="175"/>
        <v>0.65921669007608141</v>
      </c>
      <c r="O576" s="5">
        <f t="shared" si="175"/>
        <v>0.65921669007607064</v>
      </c>
      <c r="P576" s="5">
        <f t="shared" si="175"/>
        <v>0.65921669007607064</v>
      </c>
      <c r="Q576" s="4">
        <f t="shared" si="168"/>
        <v>3.7776551154502852E-3</v>
      </c>
      <c r="R576" s="5">
        <f t="shared" si="159"/>
        <v>1.9524337341713274</v>
      </c>
      <c r="T576" s="4"/>
      <c r="U576" s="5"/>
      <c r="V576" s="5"/>
      <c r="W576" s="5"/>
    </row>
    <row r="577" spans="1:23" x14ac:dyDescent="0.25">
      <c r="A577" s="4">
        <f t="shared" si="163"/>
        <v>2.2299999999999933E-3</v>
      </c>
      <c r="B577" s="5">
        <f t="shared" si="153"/>
        <v>18</v>
      </c>
      <c r="C577" s="5">
        <f t="shared" si="154"/>
        <v>5.2523938264533445</v>
      </c>
      <c r="D577" s="5">
        <f t="shared" si="155"/>
        <v>1.9371619045142854</v>
      </c>
      <c r="E577" s="5">
        <f t="shared" si="156"/>
        <v>1.1427826217967683</v>
      </c>
      <c r="F577" s="5">
        <f t="shared" si="164"/>
        <v>1.1839043663565765</v>
      </c>
      <c r="G577" s="5">
        <f t="shared" si="157"/>
        <v>0.4925458044927814</v>
      </c>
      <c r="H577" s="5">
        <f t="shared" si="158"/>
        <v>0.52465217600463798</v>
      </c>
      <c r="J577" s="5">
        <f t="shared" si="165"/>
        <v>4.1576947795770224E-2</v>
      </c>
      <c r="K577" s="5">
        <f t="shared" si="166"/>
        <v>0.77698693048754242</v>
      </c>
      <c r="L577" s="5">
        <f t="shared" si="173"/>
        <v>0.65921669007607064</v>
      </c>
      <c r="M577" s="5">
        <f t="shared" si="175"/>
        <v>0.65925220865539302</v>
      </c>
      <c r="N577" s="5">
        <f t="shared" si="175"/>
        <v>0.65925219035194349</v>
      </c>
      <c r="O577" s="5">
        <f t="shared" si="175"/>
        <v>0.65925219035193861</v>
      </c>
      <c r="P577" s="5">
        <f t="shared" si="175"/>
        <v>0.65925219035193849</v>
      </c>
      <c r="Q577" s="4">
        <f t="shared" si="168"/>
        <v>3.7824740817275983E-3</v>
      </c>
      <c r="R577" s="5">
        <f t="shared" si="159"/>
        <v>1.9371619045142854</v>
      </c>
      <c r="T577" s="4"/>
      <c r="U577" s="5"/>
      <c r="V577" s="5"/>
      <c r="W577" s="5"/>
    </row>
    <row r="578" spans="1:23" x14ac:dyDescent="0.25">
      <c r="A578" s="4">
        <f t="shared" si="163"/>
        <v>2.2349999999999931E-3</v>
      </c>
      <c r="B578" s="5">
        <f t="shared" si="153"/>
        <v>18</v>
      </c>
      <c r="C578" s="5">
        <f t="shared" si="154"/>
        <v>5.2523938264533445</v>
      </c>
      <c r="D578" s="5">
        <f t="shared" si="155"/>
        <v>1.9252655779231773</v>
      </c>
      <c r="E578" s="5">
        <f t="shared" si="156"/>
        <v>1.1427826217967683</v>
      </c>
      <c r="F578" s="5">
        <f t="shared" si="164"/>
        <v>1.1840471987544787</v>
      </c>
      <c r="G578" s="5">
        <f t="shared" si="157"/>
        <v>0.4925458044927814</v>
      </c>
      <c r="H578" s="5">
        <f t="shared" si="158"/>
        <v>0.52476738600808692</v>
      </c>
      <c r="J578" s="5">
        <f t="shared" si="165"/>
        <v>4.1721413637873607E-2</v>
      </c>
      <c r="K578" s="5">
        <f t="shared" si="166"/>
        <v>0.77713139632964578</v>
      </c>
      <c r="L578" s="5">
        <f t="shared" si="173"/>
        <v>0.65925219035193849</v>
      </c>
      <c r="M578" s="5">
        <f t="shared" si="175"/>
        <v>0.65927982382938966</v>
      </c>
      <c r="N578" s="5">
        <f t="shared" si="175"/>
        <v>0.65927981274639358</v>
      </c>
      <c r="O578" s="5">
        <f t="shared" si="175"/>
        <v>0.65927981274639169</v>
      </c>
      <c r="P578" s="5">
        <f t="shared" si="175"/>
        <v>0.65927981274639169</v>
      </c>
      <c r="Q578" s="4">
        <f t="shared" si="168"/>
        <v>3.7862279211793117E-3</v>
      </c>
      <c r="R578" s="5">
        <f t="shared" si="159"/>
        <v>1.9252655779231773</v>
      </c>
      <c r="T578" s="4"/>
      <c r="U578" s="5"/>
      <c r="V578" s="5"/>
      <c r="W578" s="5"/>
    </row>
    <row r="579" spans="1:23" x14ac:dyDescent="0.25">
      <c r="A579" s="4">
        <f t="shared" si="163"/>
        <v>2.2399999999999929E-3</v>
      </c>
      <c r="B579" s="5">
        <f t="shared" ref="B579:B581" si="176">A$49</f>
        <v>18</v>
      </c>
      <c r="C579" s="5">
        <f t="shared" si="154"/>
        <v>5.2523938264533445</v>
      </c>
      <c r="D579" s="5">
        <f t="shared" si="155"/>
        <v>1.9167584234197701</v>
      </c>
      <c r="E579" s="5">
        <f t="shared" si="156"/>
        <v>1.1427826217967683</v>
      </c>
      <c r="F579" s="5">
        <f t="shared" si="164"/>
        <v>1.1841493225099162</v>
      </c>
      <c r="G579" s="5">
        <f t="shared" si="157"/>
        <v>0.4925458044927814</v>
      </c>
      <c r="H579" s="5">
        <f t="shared" si="158"/>
        <v>0.52484977356631102</v>
      </c>
      <c r="J579" s="5">
        <f t="shared" si="165"/>
        <v>4.1824705481803726E-2</v>
      </c>
      <c r="K579" s="5">
        <f t="shared" si="166"/>
        <v>0.77723468817357588</v>
      </c>
      <c r="L579" s="5">
        <f t="shared" si="173"/>
        <v>0.65927981274639169</v>
      </c>
      <c r="M579" s="5">
        <f t="shared" si="175"/>
        <v>0.65929955460212597</v>
      </c>
      <c r="N579" s="5">
        <f t="shared" si="175"/>
        <v>0.65929954894360554</v>
      </c>
      <c r="O579" s="5">
        <f t="shared" si="175"/>
        <v>0.6592995489436051</v>
      </c>
      <c r="P579" s="5">
        <f t="shared" si="175"/>
        <v>0.6592995489436051</v>
      </c>
      <c r="Q579" s="4">
        <f t="shared" si="168"/>
        <v>3.7889123205989256E-3</v>
      </c>
      <c r="R579" s="5">
        <f t="shared" ref="R579:R581" si="177">$B$120-B$45*Q579*B$84</f>
        <v>1.9167584234197701</v>
      </c>
      <c r="T579" s="4"/>
      <c r="U579" s="5"/>
      <c r="V579" s="5"/>
      <c r="W579" s="5"/>
    </row>
    <row r="580" spans="1:23" x14ac:dyDescent="0.25">
      <c r="A580" s="4">
        <f t="shared" si="163"/>
        <v>2.2449999999999927E-3</v>
      </c>
      <c r="B580" s="5">
        <f t="shared" si="176"/>
        <v>18</v>
      </c>
      <c r="C580" s="5">
        <f t="shared" si="154"/>
        <v>5.2523938264533445</v>
      </c>
      <c r="D580" s="5">
        <f t="shared" si="155"/>
        <v>1.911650216906903</v>
      </c>
      <c r="E580" s="5">
        <f t="shared" si="156"/>
        <v>1.1427826217967683</v>
      </c>
      <c r="F580" s="5">
        <f t="shared" ref="F580:F581" si="178">H580+P580</f>
        <v>1.1842106370286059</v>
      </c>
      <c r="G580" s="5">
        <f t="shared" si="157"/>
        <v>0.4925458044927814</v>
      </c>
      <c r="H580" s="5">
        <f t="shared" si="158"/>
        <v>0.52489924400455579</v>
      </c>
      <c r="J580" s="5">
        <f t="shared" si="165"/>
        <v>4.1886721390981187E-2</v>
      </c>
      <c r="K580" s="5">
        <f t="shared" si="166"/>
        <v>0.77729670408275331</v>
      </c>
      <c r="L580" s="5">
        <f t="shared" si="173"/>
        <v>0.6592995489436051</v>
      </c>
      <c r="M580" s="5">
        <f t="shared" si="175"/>
        <v>0.65931139506201375</v>
      </c>
      <c r="N580" s="5">
        <f t="shared" si="175"/>
        <v>0.65931139302405017</v>
      </c>
      <c r="O580" s="5">
        <f t="shared" si="175"/>
        <v>0.65931139302405006</v>
      </c>
      <c r="P580" s="5">
        <f t="shared" si="175"/>
        <v>0.65931139302405006</v>
      </c>
      <c r="Q580" s="4">
        <f t="shared" si="168"/>
        <v>3.790524195238433E-3</v>
      </c>
      <c r="R580" s="5">
        <f t="shared" si="177"/>
        <v>1.911650216906903</v>
      </c>
      <c r="T580" s="4"/>
      <c r="U580" s="5"/>
      <c r="V580" s="5"/>
      <c r="W580" s="5"/>
    </row>
    <row r="581" spans="1:23" x14ac:dyDescent="0.25">
      <c r="A581" s="4">
        <f t="shared" si="163"/>
        <v>2.2499999999999925E-3</v>
      </c>
      <c r="B581" s="5">
        <f t="shared" si="176"/>
        <v>18</v>
      </c>
      <c r="C581" s="5">
        <f t="shared" si="154"/>
        <v>5.2523938264533445</v>
      </c>
      <c r="D581" s="5">
        <f t="shared" si="155"/>
        <v>1.9099468288543644</v>
      </c>
      <c r="E581" s="5">
        <f t="shared" si="156"/>
        <v>1.1427826217967683</v>
      </c>
      <c r="F581" s="5">
        <f t="shared" si="178"/>
        <v>1.1842310819143869</v>
      </c>
      <c r="G581" s="5">
        <f t="shared" si="157"/>
        <v>0.4925458044927814</v>
      </c>
      <c r="H581" s="5">
        <f t="shared" si="158"/>
        <v>0.52491574047024248</v>
      </c>
      <c r="J581" s="5">
        <f t="shared" si="165"/>
        <v>4.1907400163190917E-2</v>
      </c>
      <c r="K581" s="5">
        <f t="shared" ref="K581" si="179">$B$121+J581</f>
        <v>0.7773173828549631</v>
      </c>
      <c r="L581" s="5">
        <f t="shared" si="173"/>
        <v>0.65931139302405006</v>
      </c>
      <c r="M581" s="5">
        <f t="shared" si="175"/>
        <v>0.65931534167062711</v>
      </c>
      <c r="N581" s="5">
        <f t="shared" si="175"/>
        <v>0.65931534144414461</v>
      </c>
      <c r="O581" s="5">
        <f t="shared" si="175"/>
        <v>0.6593153414441445</v>
      </c>
      <c r="P581" s="5">
        <f t="shared" si="175"/>
        <v>0.6593153414441445</v>
      </c>
      <c r="Q581" s="4">
        <f t="shared" ref="Q581" si="180">$B$65*(EXP(P581/$B$64)-1)</f>
        <v>3.7910616926939895E-3</v>
      </c>
      <c r="R581" s="5">
        <f t="shared" si="177"/>
        <v>1.9099468288543644</v>
      </c>
      <c r="T581" s="4"/>
      <c r="U581" s="5"/>
      <c r="V581" s="5"/>
      <c r="W581" s="5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Waveforms</vt:lpstr>
      <vt:lpstr>CE distortion</vt:lpstr>
      <vt:lpstr>CC distortion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Kuhn</dc:creator>
  <cp:lastModifiedBy>Kenneth Kuhn</cp:lastModifiedBy>
  <cp:lastPrinted>2013-12-12T02:57:28Z</cp:lastPrinted>
  <dcterms:created xsi:type="dcterms:W3CDTF">2013-11-24T01:26:03Z</dcterms:created>
  <dcterms:modified xsi:type="dcterms:W3CDTF">2016-06-18T21:48:55Z</dcterms:modified>
</cp:coreProperties>
</file>